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67" documentId="120_S{2AC9BD13-BADA-5192-A53E-5A8FF88502F6}" xr6:coauthVersionLast="47" xr6:coauthVersionMax="47" xr10:uidLastSave="{2A4C36E1-CC60-40A2-9C01-F305013ED484}"/>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<sst xmlns="http://schemas.openxmlformats.org/spreadsheetml/2006/main" count="180286" uniqueCount="39128">
  <si>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</si>
  <si>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</si>
  <si>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</si>
  <si>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</si>
  <si>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</si>
  <si>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</si>
  <si>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</si>
  <si>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</si>
  <si>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</si>
  <si>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</si>
  <si>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</si>
  <si>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</si>
  <si>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</si>
  <si>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</si>
  <si>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</si>
  <si>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</si>
  <si>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</si>
  <si>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</si>
  <si>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</si>
  <si>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</si>
  <si>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</si>
  <si>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</si>
  <si>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</si>
  <si>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</si>
  <si>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</si>
  <si>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</si>
  <si>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</si>
  <si>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</si>
  <si>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</si>
  <si>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</si>
  <si>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</si>
  <si>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</si>
  <si>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</si>
  <si>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</si>
  <si>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</si>
  <si>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</si>
  <si>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</si>
  <si>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</si>
  <si>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</si>
  <si>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</si>
  <si>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</si>
  <si>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</si>
  <si>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</si>
  <si>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</si>
  <si>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</si>
  <si>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</si>
  <si>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</si>
  <si>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</si>
  <si>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</si>
  <si>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</si>
  <si>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</si>
  <si>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</si>
  <si>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</si>
  <si>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</si>
  <si>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</si>
  <si>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</si>
  <si>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</si>
  <si>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</si>
  <si>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</si>
  <si>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</si>
  <si>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</si>
  <si>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</si>
  <si>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</si>
  <si>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</si>
  <si>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</si>
  <si>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</si>
  <si>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</si>
  <si>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</si>
  <si>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</si>
  <si>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</si>
  <si>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</si>
  <si>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</si>
  <si>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</si>
  <si>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</si>
  <si>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</si>
  <si>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</si>
  <si>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</si>
  <si>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</si>
  <si>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</si>
  <si>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</si>
  <si>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</si>
  <si>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</si>
  <si>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</si>
  <si>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</si>
  <si>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</si>
  <si>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</si>
  <si>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</si>
  <si>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</si>
  <si>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</si>
  <si>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</si>
  <si>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</si>
  <si>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</si>
  <si>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</si>
  <si>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</si>
  <si>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</si>
  <si>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</si>
  <si>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</si>
  <si>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</si>
  <si>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</si>
  <si>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</si>
  <si>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</si>
  <si>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</si>
  <si>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</si>
  <si>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</si>
  <si>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</si>
  <si>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</si>
  <si>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</si>
  <si>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</si>
  <si>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</si>
  <si>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</si>
  <si>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</si>
  <si>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</si>
  <si>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</si>
  <si>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</si>
  <si>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</si>
  <si>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</si>
  <si>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</si>
  <si>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</si>
  <si>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</si>
  <si>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</si>
  <si>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</si>
  <si>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</si>
  <si>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</si>
  <si>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</si>
  <si>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</si>
  <si>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</si>
  <si>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</si>
  <si>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</si>
  <si>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</si>
  <si>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</si>
  <si>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</si>
  <si>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</si>
  <si>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</si>
  <si>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</si>
  <si>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</si>
  <si>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</si>
  <si>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</si>
  <si>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</si>
  <si>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</si>
  <si>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</si>
  <si>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</si>
  <si>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</si>
  <si>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</si>
  <si>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</si>
  <si>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</si>
  <si>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</si>
  <si>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</si>
  <si>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</si>
  <si>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</si>
  <si>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</si>
  <si>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</si>
  <si>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</si>
  <si>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</si>
  <si>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</si>
  <si>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</si>
  <si>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</si>
  <si>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</si>
  <si>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</si>
  <si>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</si>
  <si>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</si>
  <si>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</si>
  <si>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</si>
  <si>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</si>
  <si>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</si>
  <si>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</si>
  <si>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</si>
  <si>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</si>
  <si>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</si>
  <si>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</si>
  <si>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</si>
  <si>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</si>
  <si>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</si>
  <si>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</si>
  <si>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</si>
  <si>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</si>
  <si>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</si>
  <si>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</si>
  <si>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</si>
  <si>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</si>
  <si>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</si>
  <si>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</si>
  <si>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</si>
  <si>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</si>
  <si>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</si>
  <si>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</si>
  <si>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</si>
  <si>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</si>
  <si>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</si>
  <si>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</si>
  <si>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</si>
  <si>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</si>
  <si>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</si>
  <si>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</si>
  <si>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</si>
  <si>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</si>
  <si>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</si>
  <si>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</si>
  <si>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</si>
  <si>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</si>
  <si>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</si>
  <si>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</si>
  <si>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</si>
  <si>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</si>
  <si>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</si>
  <si>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</si>
  <si>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</si>
  <si>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</si>
  <si>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</si>
  <si>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</si>
  <si>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</si>
  <si>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</si>
  <si>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</si>
  <si>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</si>
  <si>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</si>
  <si>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</si>
  <si>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</si>
  <si>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</si>
  <si>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</si>
  <si>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</si>
  <si>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</si>
  <si>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</si>
  <si>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</si>
  <si>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</si>
  <si>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</si>
  <si>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</si>
  <si>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</si>
  <si>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</si>
  <si>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</si>
  <si>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</si>
  <si>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</si>
  <si>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</si>
  <si>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</si>
  <si>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</si>
  <si>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</si>
  <si>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</si>
  <si>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</si>
  <si>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</si>
  <si>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</si>
  <si>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</si>
  <si>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</si>
  <si>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</si>
  <si>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</si>
  <si>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</si>
  <si>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</si>
  <si>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</si>
  <si>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</si>
  <si>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</si>
  <si>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</si>
  <si>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</si>
  <si>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</si>
  <si>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</si>
  <si>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</si>
  <si>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</si>
  <si>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</si>
  <si>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</si>
  <si>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</si>
  <si>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</si>
  <si>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</si>
  <si>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</si>
  <si>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</si>
  <si>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</si>
  <si>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</si>
  <si>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</si>
  <si>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</si>
  <si>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</si>
  <si>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</si>
  <si>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</si>
  <si>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</si>
  <si>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</si>
  <si>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</si>
  <si>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</si>
  <si>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</si>
  <si>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</si>
  <si>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</si>
  <si>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</si>
  <si>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</si>
  <si>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</si>
  <si>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</si>
  <si>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</si>
  <si>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</si>
  <si>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</si>
  <si>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</si>
  <si>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</si>
  <si>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</si>
  <si>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</si>
  <si>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</si>
  <si>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</si>
  <si>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</si>
  <si>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</si>
  <si>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</si>
  <si>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</si>
  <si>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</si>
  <si>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</si>
  <si>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</si>
  <si>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</si>
  <si>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</si>
  <si>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</si>
  <si>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</si>
  <si>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</si>
  <si>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</si>
  <si>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</si>
  <si>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</si>
  <si>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</si>
  <si>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</si>
  <si>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</si>
  <si>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</si>
  <si>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</si>
  <si>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</si>
  <si>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</si>
  <si>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</si>
  <si>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</si>
  <si>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</si>
  <si>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</si>
  <si>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</si>
  <si>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</si>
  <si>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</si>
  <si>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</si>
  <si>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</si>
  <si>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</si>
  <si>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</si>
  <si>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</si>
  <si>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</si>
  <si>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</si>
  <si>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</si>
  <si>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</si>
  <si>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</si>
  <si>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</si>
  <si>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</si>
  <si>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</si>
  <si>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</si>
  <si>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</si>
  <si>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</si>
  <si>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</si>
  <si>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</si>
  <si>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</si>
  <si>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</si>
  <si>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</si>
  <si>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</si>
  <si>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</si>
  <si>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</si>
  <si>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</si>
  <si>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</si>
  <si>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</si>
  <si>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</si>
  <si>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</si>
  <si>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</si>
  <si>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</si>
  <si>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</si>
  <si>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</si>
  <si>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</si>
  <si>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</si>
  <si>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</si>
  <si>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</si>
  <si>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</si>
  <si>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</si>
  <si>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</si>
  <si>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</si>
  <si>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</si>
  <si>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</si>
  <si>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</si>
  <si>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</si>
  <si>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</si>
  <si>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</si>
  <si>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</si>
  <si>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</si>
  <si>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</si>
  <si>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</si>
  <si>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</si>
  <si>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</si>
  <si>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</si>
  <si>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</si>
  <si>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</si>
  <si>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</si>
  <si>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</si>
  <si>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</si>
  <si>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</si>
  <si>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</si>
  <si>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</si>
  <si>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</si>
  <si>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</si>
  <si>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</si>
  <si>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</si>
  <si>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</si>
  <si>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</si>
  <si>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</si>
  <si>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</si>
  <si>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</si>
  <si>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</si>
  <si>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</si>
  <si>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</si>
  <si>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</si>
  <si>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</si>
  <si>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</si>
  <si>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</si>
  <si>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</si>
  <si>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</si>
  <si>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</si>
  <si>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</si>
  <si>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</si>
  <si>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</si>
  <si>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</si>
  <si>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</si>
  <si>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</si>
  <si>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</si>
  <si>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</si>
  <si>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</si>
  <si>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</si>
  <si>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</si>
  <si>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</si>
  <si>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</si>
  <si>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</si>
  <si>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</si>
  <si>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</si>
  <si>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</si>
  <si>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</si>
  <si>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</si>
  <si>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</si>
  <si>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</si>
  <si>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</si>
  <si>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</si>
  <si>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</si>
  <si>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</si>
  <si>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</si>
  <si>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</si>
  <si>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</si>
  <si>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</si>
  <si>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</si>
  <si>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</si>
  <si>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</si>
  <si>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</si>
  <si>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</si>
  <si>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</si>
  <si>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</si>
  <si>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</si>
  <si>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</si>
  <si>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</si>
  <si>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</si>
  <si>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</si>
  <si>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</si>
  <si>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</si>
  <si>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</si>
  <si>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</si>
  <si>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</si>
  <si>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</si>
  <si>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</si>
  <si>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</si>
  <si>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</si>
  <si>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</si>
  <si>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</si>
  <si>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</si>
  <si>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</si>
  <si>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</si>
  <si>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</si>
  <si>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</si>
  <si>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</si>
  <si>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</si>
  <si>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</si>
  <si>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</si>
  <si>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</si>
  <si>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</si>
  <si>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</si>
  <si>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</si>
  <si>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</si>
  <si>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</si>
  <si>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</si>
  <si>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</si>
  <si>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</si>
  <si>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</si>
  <si>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</si>
  <si>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</si>
  <si>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</si>
  <si>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</si>
  <si>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</si>
  <si>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</si>
  <si>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</si>
  <si>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</si>
  <si>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</si>
  <si>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</si>
  <si>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</si>
  <si>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</si>
  <si>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</si>
  <si>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</si>
  <si>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</si>
  <si>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</si>
  <si>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</si>
  <si>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</si>
  <si>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</si>
  <si>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</si>
  <si>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</si>
  <si>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</si>
  <si>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</si>
  <si>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</si>
  <si>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</si>
  <si>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</si>
  <si>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</si>
  <si>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</si>
  <si>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</si>
  <si>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</si>
  <si>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</si>
  <si>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</si>
  <si>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</si>
  <si>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</si>
  <si>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</si>
  <si>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</si>
  <si>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</si>
  <si>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</si>
  <si>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</si>
  <si>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</si>
  <si>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</si>
  <si>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</si>
  <si>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</si>
  <si>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</si>
  <si>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</si>
  <si>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</si>
  <si>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</si>
  <si>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</si>
  <si>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</si>
  <si>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</si>
  <si>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</si>
  <si>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</si>
  <si>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</si>
  <si>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</si>
  <si>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</si>
  <si>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</si>
  <si>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</si>
  <si>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</si>
  <si>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</si>
  <si>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</si>
  <si>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</si>
  <si>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</si>
  <si>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</si>
  <si>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</si>
  <si>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</si>
  <si>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</si>
  <si>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</si>
  <si>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</si>
  <si>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</si>
  <si>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</si>
  <si>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</si>
  <si>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</si>
  <si>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</si>
  <si>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</si>
  <si>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</si>
  <si>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</si>
  <si>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</si>
  <si>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</si>
  <si>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</si>
  <si>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</si>
  <si>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</si>
  <si>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</si>
  <si>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</si>
  <si>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</si>
  <si>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</si>
  <si>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</si>
  <si>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</si>
  <si>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</si>
  <si>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</si>
  <si>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</si>
  <si>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</si>
  <si>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</si>
  <si>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</si>
  <si>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</si>
  <si>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</si>
  <si>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</si>
  <si>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</si>
  <si>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</si>
  <si>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</si>
  <si>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</si>
  <si>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</si>
  <si>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</si>
  <si>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</si>
  <si>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</si>
  <si>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</si>
  <si>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</si>
  <si>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</si>
  <si>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</si>
  <si>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</si>
  <si>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</si>
  <si>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</si>
  <si>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</si>
  <si>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</si>
  <si>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</si>
  <si>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</si>
  <si>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</si>
  <si>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</si>
  <si>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</si>
  <si>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</si>
  <si>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</si>
  <si>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</si>
  <si>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</si>
  <si>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</si>
  <si>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</si>
  <si>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</si>
  <si>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</si>
  <si>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</si>
  <si>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</si>
  <si>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</si>
  <si>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</si>
  <si>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</si>
  <si>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</si>
  <si>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</si>
  <si>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</si>
  <si>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</si>
  <si>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</si>
  <si>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</si>
  <si>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</si>
  <si>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</si>
  <si>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</si>
  <si>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</si>
  <si>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</si>
  <si>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</si>
  <si>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</si>
  <si>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</si>
  <si>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</si>
  <si>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</si>
  <si>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</si>
  <si>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</si>
  <si>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</si>
  <si>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</si>
  <si>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</si>
  <si>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</si>
  <si>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</si>
  <si>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</si>
  <si>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</si>
  <si>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</si>
  <si>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</si>
  <si>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</si>
  <si>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</si>
  <si>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</si>
  <si>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</si>
  <si>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</si>
  <si>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</si>
  <si>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</si>
  <si>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</si>
  <si>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</si>
  <si>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</si>
  <si>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</si>
  <si>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</si>
  <si>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</si>
  <si>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</si>
  <si>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</si>
  <si>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</si>
  <si>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</si>
  <si>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</si>
  <si>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</si>
  <si>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</si>
  <si>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</si>
  <si>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</si>
  <si>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</si>
  <si>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</si>
  <si>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</si>
  <si>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</si>
  <si>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</si>
  <si>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</si>
  <si>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</si>
  <si>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</si>
  <si>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</si>
  <si>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</si>
  <si>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</si>
  <si>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</si>
  <si>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</si>
  <si>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</si>
  <si>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</si>
  <si>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</si>
  <si>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</si>
  <si>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</si>
  <si>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</si>
  <si>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</si>
  <si>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</si>
  <si>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</si>
  <si>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</si>
  <si>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</si>
  <si>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</si>
  <si>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</si>
  <si>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</si>
  <si>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</si>
  <si>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</si>
  <si>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</si>
  <si>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</si>
  <si>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</si>
  <si>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</si>
  <si>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</si>
  <si>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</si>
  <si>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</si>
  <si>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</si>
  <si>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</si>
  <si>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</si>
  <si>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</si>
  <si>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</si>
  <si>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</si>
  <si>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</si>
  <si>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</si>
  <si>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</si>
  <si>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</si>
  <si>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</si>
  <si>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</si>
  <si>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</si>
  <si>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</si>
  <si>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</si>
  <si>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</si>
  <si>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</si>
  <si>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</si>
  <si>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</si>
  <si>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</si>
  <si>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</si>
  <si>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</si>
  <si>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</si>
  <si>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</si>
  <si>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</si>
  <si>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</si>
  <si>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</si>
  <si>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</si>
  <si>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</si>
  <si>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</si>
  <si>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</si>
  <si>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</si>
  <si>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</si>
  <si>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</si>
  <si>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</si>
  <si>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</si>
  <si>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</si>
  <si>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</si>
  <si>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</si>
  <si>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</si>
  <si>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</si>
  <si>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</si>
  <si>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</si>
  <si>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</si>
  <si>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</si>
  <si>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</si>
  <si>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</si>
  <si>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</si>
  <si>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</si>
  <si>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</si>
  <si>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</si>
  <si>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</si>
  <si>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</si>
  <si>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</si>
  <si>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</si>
  <si>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</si>
  <si>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</si>
  <si>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</si>
  <si>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</si>
  <si>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</si>
  <si>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</si>
  <si>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</si>
  <si>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</si>
  <si>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</si>
  <si>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</si>
  <si>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</si>
  <si>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</si>
  <si>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</si>
  <si>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</si>
  <si>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</si>
  <si>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</si>
  <si>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</si>
  <si>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</si>
  <si>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</si>
  <si>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</si>
  <si>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</si>
  <si>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</si>
  <si>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</si>
  <si>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</si>
  <si>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</si>
  <si>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</si>
  <si>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</si>
  <si>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</si>
  <si>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</si>
  <si>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</si>
  <si>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</si>
  <si>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</si>
  <si>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</si>
  <si>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</si>
  <si>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</si>
  <si>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</si>
  <si>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</si>
  <si>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</si>
  <si>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</si>
  <si>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</si>
  <si>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</si>
  <si>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</si>
  <si>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</si>
  <si>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</si>
  <si>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</si>
  <si>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</si>
  <si>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</si>
  <si>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</si>
  <si>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</si>
  <si>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</si>
  <si>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</si>
  <si>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</si>
  <si>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</si>
  <si>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</si>
  <si>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</si>
  <si>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</si>
  <si>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</si>
  <si>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</si>
  <si>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</si>
  <si>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</si>
  <si>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</si>
  <si>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</si>
  <si>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</si>
  <si>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</si>
  <si>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</si>
  <si>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</si>
  <si>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</si>
  <si>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</si>
  <si>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</si>
  <si>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</si>
  <si>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</si>
  <si>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</si>
  <si>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</si>
  <si>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</si>
  <si>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</si>
  <si>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</si>
  <si>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</si>
  <si>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</si>
  <si>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</si>
  <si>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</si>
  <si>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</si>
  <si>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</si>
  <si>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</si>
  <si>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</si>
  <si>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</si>
  <si>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</si>
  <si>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</si>
  <si>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</si>
  <si>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</si>
  <si>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</si>
  <si>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</si>
  <si>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</si>
  <si>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</si>
  <si>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</si>
  <si>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</si>
  <si>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</si>
  <si>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</si>
  <si>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</si>
  <si>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</si>
  <si>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</si>
  <si>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</si>
  <si>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</si>
  <si>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</si>
  <si>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</si>
  <si>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</si>
  <si>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</si>
  <si>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</si>
  <si>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</si>
  <si>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</si>
  <si>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</si>
  <si>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</si>
  <si>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</si>
  <si>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</si>
  <si>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</si>
  <si>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</si>
  <si>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</si>
  <si>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</si>
  <si>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</si>
  <si>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</si>
  <si>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</si>
  <si>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</si>
  <si>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</si>
  <si>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</si>
  <si>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</si>
  <si>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</si>
  <si>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</si>
  <si>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</si>
  <si>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</si>
  <si>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</si>
  <si>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</si>
  <si>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</si>
  <si>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</si>
  <si>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</si>
  <si>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</si>
  <si>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</si>
  <si>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</si>
  <si>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</si>
  <si>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</si>
  <si>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</si>
  <si>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</si>
  <si>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</si>
  <si>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</si>
  <si>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</si>
  <si>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</si>
  <si>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</si>
  <si>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</si>
  <si>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</si>
  <si>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</si>
  <si>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</si>
  <si>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</si>
  <si>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</si>
  <si>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</si>
  <si>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</si>
  <si>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</si>
  <si>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</si>
  <si>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</si>
  <si>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</si>
  <si>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</si>
  <si>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</si>
  <si>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</si>
  <si>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</si>
  <si>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</si>
  <si>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</si>
  <si>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</si>
  <si>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</si>
  <si>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</si>
  <si>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</si>
  <si>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</si>
  <si>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</si>
  <si>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</si>
  <si>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</si>
  <si>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</si>
  <si>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</si>
  <si>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</si>
  <si>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</si>
  <si>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</si>
  <si>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</si>
  <si>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</si>
  <si>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</si>
  <si>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</si>
  <si>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</si>
  <si>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</si>
  <si>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</si>
  <si>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</si>
  <si>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</si>
  <si>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</si>
  <si>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</si>
  <si>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</si>
  <si>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</si>
  <si>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</si>
  <si>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</si>
  <si>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</si>
  <si>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</si>
  <si>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</si>
  <si>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</si>
  <si>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</si>
  <si>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</si>
  <si>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</si>
  <si>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</si>
  <si>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</si>
  <si>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</si>
  <si>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</si>
  <si>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</si>
  <si>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</si>
  <si>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</si>
  <si>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</si>
  <si>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</si>
  <si>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</si>
  <si>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</si>
  <si>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</si>
  <si>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</si>
  <si>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</si>
  <si>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</si>
  <si>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</si>
  <si>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</si>
  <si>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</si>
  <si>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</si>
  <si>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</si>
  <si>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</si>
  <si>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</si>
  <si>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</si>
  <si>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</si>
  <si>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</si>
  <si>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</si>
  <si>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</si>
  <si>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</si>
  <si>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</si>
  <si>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</si>
  <si>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</si>
  <si>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</si>
  <si>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</si>
  <si>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</si>
  <si>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</si>
  <si>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</si>
  <si>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</si>
  <si>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</si>
  <si>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</si>
  <si>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</si>
  <si>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</si>
  <si>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</si>
  <si>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</si>
  <si>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</si>
  <si>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</si>
  <si>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</si>
  <si>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</si>
  <si>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</si>
  <si>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</si>
  <si>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</si>
  <si>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</si>
  <si>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</si>
  <si>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</si>
  <si>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</si>
  <si>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</si>
  <si>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</si>
  <si>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</si>
  <si>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</si>
  <si>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</si>
  <si>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</si>
  <si>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</si>
  <si>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</si>
  <si>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</si>
  <si>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</si>
  <si>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</si>
  <si>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</si>
  <si>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</si>
  <si>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</si>
  <si>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</si>
  <si>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</si>
  <si>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</si>
  <si>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</si>
  <si>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</si>
  <si>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</si>
  <si>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</si>
  <si>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</si>
  <si>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</si>
  <si>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</si>
  <si>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</si>
  <si>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</si>
  <si>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</si>
  <si>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</si>
  <si>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</si>
  <si>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</si>
  <si>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</si>
  <si>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</si>
  <si>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</si>
  <si>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</si>
  <si>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</si>
  <si>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</si>
  <si>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</si>
  <si>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</si>
  <si>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</si>
  <si>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</si>
  <si>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</si>
  <si>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</si>
  <si>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</si>
  <si>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</si>
  <si>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</si>
  <si>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</si>
  <si>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</si>
  <si>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</si>
  <si>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</si>
  <si>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</si>
  <si>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</si>
  <si>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</si>
  <si>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</si>
  <si>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</si>
  <si>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</si>
  <si>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</si>
  <si>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</si>
  <si>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</si>
  <si>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</si>
  <si>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</si>
  <si>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</si>
  <si>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</si>
  <si>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</si>
  <si>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</si>
  <si>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</si>
  <si>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</si>
  <si>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</si>
  <si>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</si>
  <si>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</si>
  <si>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</si>
  <si>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</si>
  <si>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</si>
  <si>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</si>
  <si>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</si>
  <si>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</si>
  <si>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</si>
  <si>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</si>
  <si>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</si>
  <si>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</si>
  <si>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</si>
  <si>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</si>
  <si>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</si>
  <si>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</si>
  <si>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</si>
  <si>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</si>
  <si>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</si>
  <si>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</si>
  <si>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</si>
  <si>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</si>
  <si>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</si>
  <si>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</si>
  <si>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</si>
  <si>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</si>
  <si>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</si>
  <si>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</si>
  <si>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</si>
  <si>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</si>
  <si>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</si>
  <si>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</si>
  <si>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</si>
  <si>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</si>
  <si>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</si>
  <si>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</si>
  <si>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</si>
  <si>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</si>
  <si>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</si>
  <si>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</si>
  <si>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</si>
  <si>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</si>
  <si>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</si>
  <si>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</si>
  <si>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</si>
  <si>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</si>
  <si>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</si>
  <si>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</si>
  <si>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</si>
  <si>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</si>
  <si>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</si>
  <si>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</si>
  <si>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</si>
  <si>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</si>
  <si>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</si>
  <si>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</si>
  <si>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</si>
  <si>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</si>
  <si>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</si>
  <si>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</si>
  <si>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</si>
  <si>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</si>
  <si>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</si>
  <si>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</si>
  <si>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</si>
  <si>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</si>
  <si>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</si>
  <si>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</si>
  <si>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</si>
  <si>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</si>
  <si>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</si>
  <si>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</si>
  <si>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</si>
  <si>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</si>
  <si>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</si>
  <si>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</si>
  <si>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</si>
  <si>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</si>
  <si>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</si>
  <si>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</si>
  <si>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</si>
  <si>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</si>
  <si>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</si>
  <si>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</si>
  <si>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</si>
  <si>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</si>
  <si>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</si>
  <si>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</si>
  <si>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</si>
  <si>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</si>
  <si>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</si>
  <si>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</si>
  <si>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</si>
  <si>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</si>
  <si>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</si>
  <si>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</si>
  <si>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</si>
  <si>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</si>
  <si>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</si>
  <si>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</si>
  <si>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</si>
  <si>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</si>
  <si>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</si>
  <si>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</si>
  <si>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</si>
  <si>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</si>
  <si>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</si>
  <si>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</si>
  <si>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</si>
  <si>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</si>
  <si>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</si>
  <si>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</si>
  <si>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</si>
  <si>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</si>
  <si>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</si>
  <si>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</si>
  <si>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</si>
  <si>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</si>
  <si>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</si>
  <si>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</si>
  <si>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</si>
  <si>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</si>
  <si>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</si>
  <si>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</si>
  <si>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</si>
  <si>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</si>
  <si>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</si>
  <si>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</si>
  <si>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</si>
  <si>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</si>
  <si>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</si>
  <si>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</si>
  <si>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</si>
  <si>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</si>
  <si>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</si>
  <si>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</si>
  <si>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</si>
  <si>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</si>
  <si>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</si>
  <si>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</si>
  <si>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</si>
  <si>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</si>
  <si>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</si>
  <si>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</si>
  <si>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</si>
  <si>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</si>
  <si>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</si>
  <si>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</si>
  <si>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</si>
  <si>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</si>
  <si>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</si>
  <si>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</si>
  <si>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</si>
  <si>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</si>
  <si>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</si>
  <si>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</si>
  <si>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</si>
  <si>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</si>
  <si>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</si>
  <si>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</si>
  <si>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</si>
  <si>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</si>
  <si>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</si>
  <si>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</si>
  <si>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</si>
  <si>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</si>
  <si>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</si>
  <si>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</si>
  <si>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</si>
  <si>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</si>
  <si>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</si>
  <si>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</si>
  <si>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</si>
  <si>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</si>
  <si>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</si>
  <si>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</si>
  <si>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</si>
  <si>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</si>
  <si>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</si>
  <si>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</si>
  <si>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</si>
  <si>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</si>
  <si>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</si>
  <si>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</si>
  <si>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</si>
  <si>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</si>
  <si>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</si>
  <si>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</si>
  <si>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</si>
  <si>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</si>
  <si>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</si>
  <si>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</si>
  <si>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</si>
  <si>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</si>
  <si>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</si>
  <si>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</si>
  <si>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</si>
  <si>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</si>
  <si>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</si>
  <si>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</si>
  <si>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</si>
  <si>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</si>
  <si>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</si>
  <si>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</si>
  <si>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</si>
  <si>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</si>
  <si>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</si>
  <si>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</si>
  <si>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</si>
  <si>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</si>
  <si>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</si>
  <si>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</si>
  <si>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</si>
  <si>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</si>
  <si>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</si>
  <si>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</si>
  <si>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</si>
  <si>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</si>
  <si>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</si>
  <si>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</si>
  <si>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</si>
  <si>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</si>
  <si>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</si>
  <si>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</si>
  <si>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</si>
  <si>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</si>
  <si>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</si>
  <si>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</si>
  <si>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</si>
  <si>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</si>
  <si>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</si>
  <si>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</si>
  <si>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</si>
  <si>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</si>
  <si>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</si>
  <si>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</si>
  <si>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</si>
  <si>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</si>
  <si>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</si>
  <si>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</si>
  <si>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</si>
  <si>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</si>
  <si>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</si>
  <si>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</si>
  <si>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</si>
  <si>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</si>
  <si>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</si>
  <si>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</si>
  <si>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</si>
  <si>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</si>
  <si>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</si>
  <si>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</si>
  <si>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</si>
  <si>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</si>
  <si>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</si>
  <si>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</si>
  <si>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</si>
  <si>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</si>
  <si>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</si>
  <si>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</si>
  <si>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</si>
  <si>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</si>
  <si>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</si>
  <si>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</si>
  <si>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</si>
  <si>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</si>
  <si>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</si>
  <si>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</si>
  <si>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</si>
  <si>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</si>
  <si>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</si>
  <si>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</si>
  <si>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</si>
  <si>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</si>
  <si>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</si>
  <si>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</si>
  <si>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</si>
  <si>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</si>
  <si>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</si>
  <si>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</si>
  <si>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</si>
  <si>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</si>
  <si>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</si>
  <si>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</si>
  <si>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</si>
  <si>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</si>
  <si>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</si>
  <si>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</si>
  <si>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</si>
  <si>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</si>
  <si>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</si>
  <si>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</si>
  <si>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</si>
  <si>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</si>
  <si>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</si>
  <si>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</si>
  <si>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</si>
  <si>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</si>
  <si>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</si>
  <si>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</si>
  <si>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</si>
  <si>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</si>
  <si>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</si>
  <si>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</si>
  <si>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</si>
  <si>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</si>
  <si>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</si>
  <si>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</si>
  <si>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</si>
  <si>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</si>
  <si>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</si>
  <si>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</si>
  <si>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</si>
  <si>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</si>
  <si>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</si>
  <si>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</si>
  <si>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</si>
  <si>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</si>
  <si>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</si>
  <si>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</si>
  <si>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</si>
  <si>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</si>
  <si>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</si>
  <si>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</si>
  <si>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</si>
  <si>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</si>
  <si>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</si>
  <si>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</si>
  <si>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</si>
  <si>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</si>
  <si>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</si>
  <si>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</si>
  <si>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</si>
  <si>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</si>
  <si>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</si>
  <si>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</si>
  <si>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</si>
  <si>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</si>
  <si>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</si>
  <si>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</si>
  <si>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</si>
  <si>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</si>
  <si>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</si>
  <si>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</si>
  <si>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</si>
  <si>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</si>
  <si>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</si>
  <si>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</si>
  <si>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</si>
  <si>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</si>
  <si>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</si>
  <si>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</si>
  <si>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</si>
  <si>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</si>
  <si>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</si>
  <si>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</si>
  <si>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</si>
  <si>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</si>
  <si>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</si>
  <si>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</si>
  <si>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</si>
  <si>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</si>
  <si>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</si>
  <si>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</si>
  <si>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</si>
  <si>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</si>
  <si>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</si>
  <si>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</si>
  <si>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</si>
  <si>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</si>
  <si>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</si>
  <si>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</si>
  <si>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</si>
  <si>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</si>
  <si>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</si>
  <si>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</si>
  <si>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</si>
  <si>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</si>
  <si>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</si>
  <si>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</si>
  <si>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</si>
  <si>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</si>
  <si>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</si>
  <si>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</si>
  <si>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</si>
  <si>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</si>
  <si>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</si>
  <si>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</si>
  <si>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</si>
  <si>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</si>
  <si>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</si>
  <si>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</si>
  <si>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</si>
  <si>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</si>
  <si>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</si>
  <si>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</si>
  <si>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</si>
  <si>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</si>
  <si>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</si>
  <si>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</si>
  <si>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</si>
  <si>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</si>
  <si>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</si>
  <si>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</si>
  <si>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</si>
  <si>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</si>
  <si>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</si>
  <si>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</si>
  <si>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</si>
  <si>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</si>
  <si>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</si>
  <si>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</si>
  <si>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</si>
  <si>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</si>
  <si>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</si>
  <si>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</si>
  <si>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</si>
  <si>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</si>
  <si>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</si>
  <si>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</si>
  <si>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</si>
  <si>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</si>
  <si>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</si>
  <si>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</si>
  <si>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</si>
  <si>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</si>
  <si>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</si>
  <si>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</si>
  <si>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</si>
  <si>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</si>
  <si>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</si>
  <si>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</si>
  <si>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</si>
  <si>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</si>
  <si>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</si>
  <si>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</si>
  <si>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</si>
  <si>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</si>
  <si>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</si>
  <si>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</si>
  <si>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</si>
  <si>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</si>
  <si>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</si>
  <si>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</si>
  <si>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</si>
  <si>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</si>
  <si>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</si>
  <si>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</si>
  <si>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</si>
  <si>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</si>
  <si>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</si>
  <si>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</si>
  <si>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</si>
  <si>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</si>
  <si>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</si>
  <si>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</si>
  <si>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</si>
  <si>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</si>
  <si>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</si>
  <si>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</si>
  <si>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</si>
  <si>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</si>
  <si>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</si>
  <si>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</si>
  <si>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</si>
  <si>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</si>
  <si>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</si>
  <si>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</si>
  <si>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</si>
  <si>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</si>
  <si>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</si>
  <si>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</si>
  <si>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</si>
  <si>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</si>
  <si>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</si>
  <si>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</si>
  <si>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</si>
  <si>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</si>
  <si>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</si>
  <si>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</si>
  <si>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</si>
  <si>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</si>
  <si>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</si>
  <si>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</si>
  <si>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</si>
  <si>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</si>
  <si>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</si>
  <si>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</si>
  <si>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</si>
  <si>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</si>
  <si>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</si>
  <si>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</si>
  <si>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</si>
  <si>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</si>
  <si>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</si>
  <si>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</si>
  <si>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</si>
  <si>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</si>
  <si>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</si>
  <si>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</si>
  <si>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</si>
  <si>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</si>
  <si>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</si>
  <si>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</si>
  <si>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</si>
  <si>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</si>
  <si>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</si>
  <si>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</si>
  <si>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</si>
  <si>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</si>
  <si>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</si>
  <si>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</si>
  <si>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</si>
  <si>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</si>
  <si>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</si>
  <si>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</si>
  <si>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</si>
  <si>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</si>
  <si>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</si>
  <si>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</si>
  <si>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</si>
  <si>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</si>
  <si>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</si>
  <si>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</si>
  <si>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</si>
  <si>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</si>
  <si>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</si>
  <si>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</si>
  <si>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</si>
  <si>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</si>
  <si>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</si>
  <si>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</si>
  <si>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</si>
  <si>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</si>
  <si>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</si>
  <si>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</si>
  <si>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</si>
  <si>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</si>
  <si>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</si>
  <si>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</si>
  <si>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</si>
  <si>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</si>
  <si>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</si>
  <si>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</si>
  <si>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</si>
  <si>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</si>
  <si>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</si>
  <si>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</si>
  <si>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</si>
  <si>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</si>
  <si>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</si>
  <si>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</si>
  <si>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</si>
  <si>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</si>
  <si>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</si>
  <si>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</si>
  <si>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</si>
  <si>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</si>
  <si>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</si>
  <si>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</si>
  <si>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</si>
  <si>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</si>
  <si>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</si>
  <si>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</si>
  <si>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</si>
  <si>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</si>
  <si>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</si>
  <si>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</si>
  <si>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</si>
  <si>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</si>
  <si>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</si>
  <si>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</si>
  <si>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</si>
  <si>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</si>
  <si>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</si>
  <si>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</si>
  <si>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</si>
  <si>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</si>
  <si>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</si>
  <si>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</si>
  <si>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</si>
  <si>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</si>
  <si>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</si>
  <si>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</si>
  <si>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</si>
  <si>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</si>
  <si>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</si>
  <si>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</si>
  <si>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</si>
  <si>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</si>
  <si>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</si>
  <si>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</si>
  <si>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</si>
  <si>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</si>
  <si>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</si>
  <si>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</si>
  <si>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</si>
  <si>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</si>
  <si>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</si>
  <si>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</si>
  <si>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</si>
  <si>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</si>
  <si>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</si>
  <si>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</si>
  <si>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</si>
  <si>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</si>
  <si>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</si>
  <si>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</si>
  <si>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</si>
  <si>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</si>
  <si>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</si>
  <si>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</si>
  <si>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</si>
  <si>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</si>
  <si>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</si>
  <si>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</si>
  <si>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</si>
  <si>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</si>
  <si>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</si>
  <si>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</si>
  <si>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</si>
  <si>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</si>
  <si>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</si>
  <si>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</si>
  <si>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</si>
  <si>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</si>
  <si>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</si>
  <si>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</si>
  <si>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</si>
  <si>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</si>
  <si>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</si>
  <si>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</si>
  <si>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</si>
  <si>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</si>
  <si>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</si>
  <si>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</si>
  <si>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</si>
  <si>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</si>
  <si>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</si>
  <si>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</si>
  <si>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</si>
  <si>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</si>
  <si>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</si>
  <si>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</si>
  <si>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</si>
  <si>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</si>
  <si>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</si>
  <si>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</si>
  <si>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</si>
  <si>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</si>
  <si>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</si>
  <si>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</si>
  <si>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</si>
  <si>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</si>
  <si>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</si>
  <si>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</si>
  <si>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</si>
  <si>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</si>
  <si>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</si>
  <si>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</si>
  <si>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</si>
  <si>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</si>
  <si>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</si>
  <si>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</si>
  <si>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</si>
  <si>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</si>
  <si>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</si>
  <si>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</si>
  <si>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</si>
  <si>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</si>
  <si>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</si>
  <si>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</si>
  <si>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</si>
  <si>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</si>
  <si>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</si>
  <si>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</si>
  <si>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</si>
  <si>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</si>
  <si>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</si>
  <si>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</si>
  <si>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</si>
  <si>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</si>
  <si>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</si>
  <si>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</si>
  <si>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</si>
  <si>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</si>
  <si>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</si>
  <si>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</si>
  <si>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</si>
  <si>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</si>
  <si>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</si>
  <si>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</si>
  <si>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</si>
  <si>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</si>
  <si>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</si>
  <si>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</si>
  <si>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</si>
  <si>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</si>
  <si>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</si>
  <si>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</si>
  <si>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</si>
  <si>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</si>
  <si>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</si>
  <si>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</si>
  <si>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</si>
  <si>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</si>
  <si>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</si>
  <si>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</si>
  <si>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</si>
  <si>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</si>
  <si>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</si>
  <si>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</si>
  <si>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</si>
  <si>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</si>
  <si>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</si>
  <si>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</si>
  <si>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</si>
  <si>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</si>
  <si>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</si>
  <si>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</si>
  <si>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</si>
  <si>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</si>
  <si>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</si>
  <si>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</si>
  <si>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</si>
  <si>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</si>
  <si>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</si>
  <si>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</si>
  <si>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</si>
  <si>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</si>
  <si>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</si>
  <si>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</si>
  <si>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</si>
  <si>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</si>
  <si>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</si>
  <si>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</si>
  <si>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</si>
  <si>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</si>
  <si>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</si>
  <si>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</si>
  <si>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</si>
  <si>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</si>
  <si>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</si>
  <si>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</si>
  <si>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</si>
  <si>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</si>
  <si>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</si>
  <si>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</si>
  <si>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</si>
  <si>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</si>
  <si>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</si>
  <si>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</si>
  <si>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</si>
  <si>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</si>
  <si>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</si>
  <si>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</si>
  <si>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</si>
  <si>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</si>
  <si>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</si>
  <si>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</si>
  <si>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</si>
  <si>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</si>
  <si>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</si>
  <si>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</si>
  <si>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</si>
  <si>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</si>
  <si>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</si>
  <si>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</si>
  <si>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</si>
  <si>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</si>
  <si>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</si>
  <si>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</si>
  <si>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</si>
  <si>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</si>
  <si>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</si>
  <si>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</si>
  <si>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</si>
  <si>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</si>
  <si>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</si>
  <si>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</si>
  <si>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</si>
  <si>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</si>
  <si>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</si>
  <si>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</si>
  <si>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</si>
  <si>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</si>
  <si>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</si>
  <si>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</si>
  <si>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</si>
  <si>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</si>
  <si>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</si>
  <si>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</si>
  <si>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</si>
  <si>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</si>
  <si>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</si>
  <si>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</si>
  <si>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</si>
  <si>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</si>
  <si>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</si>
  <si>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</si>
  <si>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</si>
  <si>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</si>
  <si>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</si>
  <si>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</si>
  <si>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</si>
  <si>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</si>
  <si>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</si>
  <si>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</si>
  <si>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</si>
  <si>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</si>
  <si>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</si>
  <si>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</si>
  <si>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</si>
  <si>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</si>
  <si>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</si>
  <si>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</si>
  <si>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</si>
  <si>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</si>
  <si>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</si>
  <si>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</si>
  <si>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</si>
  <si>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</si>
  <si>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</si>
  <si>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</si>
  <si>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</si>
  <si>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</si>
  <si>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</si>
  <si>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</si>
  <si>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</si>
  <si>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</si>
  <si>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</si>
  <si>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</si>
  <si>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</si>
  <si>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</si>
  <si>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</si>
  <si>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</si>
  <si>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</si>
  <si>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</si>
  <si>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</si>
  <si>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</si>
  <si>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</si>
  <si>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</si>
  <si>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</si>
  <si>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</si>
  <si>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</si>
  <si>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</si>
  <si>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</si>
  <si>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</si>
  <si>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</si>
  <si>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</si>
  <si>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</si>
  <si>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</si>
  <si>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</si>
  <si>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</si>
  <si>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</si>
  <si>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</si>
  <si>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</si>
  <si>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</si>
  <si>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</si>
  <si>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</si>
  <si>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</si>
  <si>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</si>
  <si>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</si>
  <si>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</si>
  <si>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</si>
  <si>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</si>
  <si>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</si>
  <si>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</si>
  <si>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</si>
  <si>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</si>
  <si>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</si>
  <si>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</si>
  <si>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</si>
  <si>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</si>
  <si>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</si>
  <si>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</si>
  <si>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</si>
  <si>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</si>
  <si>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</si>
  <si>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</si>
  <si>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</si>
  <si>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</si>
  <si>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</si>
  <si>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</si>
  <si>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</si>
  <si>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</si>
  <si>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</si>
  <si>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</si>
  <si>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</si>
  <si>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</si>
  <si>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</si>
  <si>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</si>
  <si>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</si>
  <si>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</si>
  <si>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</si>
  <si>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</si>
  <si>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</si>
  <si>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</si>
  <si>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</si>
  <si>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</si>
  <si>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</si>
  <si>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</si>
  <si>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</si>
  <si>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</si>
  <si>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</si>
  <si>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</si>
  <si>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</si>
  <si>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</si>
  <si>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</si>
  <si>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</si>
  <si>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</si>
  <si>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</si>
  <si>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</si>
  <si>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</si>
  <si>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</si>
  <si>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</si>
  <si>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</si>
  <si>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</si>
  <si>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</si>
  <si>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</si>
  <si>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</si>
  <si>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</si>
  <si>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</si>
  <si>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</si>
  <si>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</si>
  <si>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</si>
  <si>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</si>
  <si>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</si>
  <si>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</si>
  <si>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</si>
  <si>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</si>
  <si>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</si>
  <si>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</si>
  <si>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</si>
  <si>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</si>
  <si>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</si>
  <si>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</si>
  <si>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</si>
  <si>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</si>
  <si>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</si>
  <si>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</si>
  <si>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</si>
  <si>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</si>
  <si>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</si>
  <si>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</si>
  <si>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</si>
  <si>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</si>
  <si>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</si>
  <si>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</si>
  <si>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</si>
  <si>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</si>
  <si>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</si>
  <si>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</si>
  <si>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</si>
  <si>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</si>
  <si>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</si>
  <si>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</si>
  <si>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</si>
  <si>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</si>
  <si>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</si>
  <si>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</si>
  <si>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</si>
  <si>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</si>
  <si>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</si>
  <si>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</si>
  <si>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</si>
  <si>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</si>
  <si>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</si>
  <si>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</si>
  <si>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</si>
  <si>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</si>
  <si>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</si>
  <si>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</si>
  <si>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</si>
  <si>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</si>
  <si>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</si>
  <si>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</si>
  <si>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</si>
  <si>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</si>
  <si>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</si>
  <si>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</si>
  <si>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</si>
  <si>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</si>
  <si>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</si>
  <si>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</si>
  <si>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</si>
  <si>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</si>
  <si>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</si>
  <si>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</si>
  <si>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</si>
  <si>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</si>
  <si>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</si>
  <si>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</si>
  <si>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</si>
  <si>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</si>
  <si>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</si>
  <si>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</si>
  <si>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</si>
  <si>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</si>
  <si>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</si>
  <si>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</si>
  <si>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</si>
  <si>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</si>
  <si>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</si>
  <si>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</si>
  <si>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</si>
  <si>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</si>
  <si>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</si>
  <si>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</si>
  <si>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</si>
  <si>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</si>
  <si>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</si>
  <si>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</si>
  <si>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</si>
  <si>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</si>
  <si>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</si>
  <si>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</si>
  <si>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</si>
  <si>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</si>
  <si>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</si>
  <si>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</si>
  <si>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</si>
  <si>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</si>
  <si>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</si>
  <si>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</si>
  <si>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</si>
  <si>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</si>
  <si>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</si>
  <si>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</si>
  <si>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</si>
  <si>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</si>
  <si>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</si>
  <si>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</si>
  <si>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</si>
  <si>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</si>
  <si>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</si>
  <si>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</si>
  <si>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</si>
  <si>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</si>
  <si>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</si>
  <si>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</si>
  <si>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</si>
  <si>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</si>
  <si>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</si>
  <si>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</si>
  <si>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</si>
  <si>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</si>
  <si>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</si>
  <si>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</si>
  <si>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</si>
  <si>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</si>
  <si>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</si>
  <si>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</si>
  <si>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</si>
  <si>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</si>
  <si>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</si>
  <si>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</si>
  <si>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</si>
  <si>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</si>
  <si>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</si>
  <si>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</si>
  <si>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</si>
  <si>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</si>
  <si>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</si>
  <si>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</si>
  <si>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</si>
  <si>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</si>
  <si>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</si>
  <si>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</si>
  <si>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</si>
  <si>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</si>
  <si>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</si>
  <si>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</si>
  <si>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</si>
  <si>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</si>
  <si>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</si>
  <si>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</si>
  <si>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</si>
  <si>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</si>
  <si>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</si>
  <si>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</si>
  <si>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</si>
  <si>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</si>
  <si>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</si>
  <si>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</si>
  <si>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</si>
  <si>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</si>
  <si>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</si>
  <si>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</si>
  <si>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</si>
  <si>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</si>
  <si>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</si>
  <si>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</si>
  <si>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</si>
  <si>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</si>
  <si>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</si>
  <si>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</si>
  <si>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</si>
  <si>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</si>
  <si>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</si>
  <si>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</si>
  <si>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</si>
  <si>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</si>
  <si>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</si>
  <si>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</si>
  <si>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</si>
  <si>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</si>
  <si>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</si>
  <si>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</si>
  <si>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</si>
  <si>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</si>
  <si>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</si>
  <si>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</si>
  <si>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</si>
  <si>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</si>
  <si>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</si>
  <si>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</si>
  <si>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</si>
  <si>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</si>
  <si>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</si>
  <si>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</si>
  <si>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</si>
  <si>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</si>
  <si>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</si>
  <si>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</si>
  <si>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</si>
  <si>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</si>
  <si>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</si>
  <si>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</si>
  <si>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</si>
  <si>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</si>
  <si>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</si>
  <si>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</si>
  <si>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</si>
  <si>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</si>
  <si>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</si>
  <si>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</si>
  <si>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</si>
  <si>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</si>
  <si>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</si>
  <si>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</si>
  <si>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</si>
  <si>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</si>
  <si>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</si>
  <si>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</si>
  <si>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</si>
  <si>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</si>
  <si>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</si>
  <si>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</si>
  <si>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</si>
  <si>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</si>
  <si>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</si>
  <si>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</si>
  <si>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</si>
  <si>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</si>
  <si>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</si>
  <si>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</si>
  <si>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</si>
  <si>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</si>
  <si>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</si>
  <si>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</si>
  <si>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</si>
  <si>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</si>
  <si>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</si>
  <si>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</si>
  <si>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</si>
  <si>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</si>
  <si>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</si>
  <si>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</si>
  <si>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</si>
  <si>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</si>
  <si>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</si>
  <si>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</si>
  <si>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</si>
  <si>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</si>
  <si>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</si>
  <si>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</si>
  <si>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</si>
  <si>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</si>
  <si>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</si>
  <si>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</si>
  <si>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</si>
  <si>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</si>
  <si>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</si>
  <si>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</si>
  <si>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</si>
  <si>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</si>
  <si>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</si>
  <si>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</si>
  <si>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</si>
  <si>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</si>
  <si>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</si>
  <si>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</si>
  <si>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</si>
  <si>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</si>
  <si>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</si>
  <si>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</si>
  <si>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</si>
  <si>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</si>
  <si>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</si>
  <si>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</si>
  <si>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</si>
  <si>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</si>
  <si>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</si>
  <si>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</si>
  <si>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</si>
  <si>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</si>
  <si>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</si>
  <si>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</si>
  <si>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</si>
  <si>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</si>
  <si>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</si>
  <si>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</si>
  <si>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</si>
  <si>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</si>
  <si>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</si>
  <si>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</si>
  <si>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</si>
  <si>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</si>
  <si>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</si>
  <si>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</si>
  <si>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</si>
  <si>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</si>
  <si>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</si>
  <si>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</si>
  <si>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</si>
  <si>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</si>
  <si>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</si>
  <si>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</si>
  <si>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</si>
  <si>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</si>
  <si>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</si>
  <si>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</si>
  <si>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</si>
  <si>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</si>
  <si>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</si>
  <si>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</si>
  <si>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</si>
  <si>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</si>
  <si>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</si>
  <si>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</si>
  <si>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</si>
  <si>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</si>
  <si>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</si>
  <si>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</si>
  <si>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</si>
  <si>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</si>
  <si>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</si>
  <si>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</si>
  <si>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</si>
  <si>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</si>
  <si>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</si>
  <si>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</si>
  <si>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</si>
  <si>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</si>
  <si>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</si>
  <si>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</si>
  <si>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</si>
  <si>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</si>
  <si>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</si>
  <si>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</si>
  <si>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</si>
  <si>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</si>
  <si>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</si>
  <si>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</si>
  <si>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</si>
  <si>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</si>
  <si>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</si>
  <si>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</si>
  <si>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</si>
  <si>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</si>
  <si>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</si>
  <si>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</si>
  <si>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</si>
  <si>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</si>
  <si>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</si>
  <si>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</si>
  <si>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</si>
  <si>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</si>
  <si>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</si>
  <si>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</si>
  <si>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</si>
  <si>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</si>
  <si>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</si>
  <si>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</si>
  <si>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</si>
  <si>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</si>
  <si>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</si>
  <si>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</si>
  <si>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</si>
  <si>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</si>
  <si>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</si>
  <si>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</si>
  <si>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</si>
  <si>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</si>
  <si>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</si>
  <si>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</si>
  <si>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</si>
  <si>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</si>
  <si>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</si>
  <si>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</si>
  <si>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</si>
  <si>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</si>
  <si>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</si>
  <si>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</si>
  <si>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</si>
  <si>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</si>
  <si>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</si>
  <si>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</si>
  <si>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</si>
  <si>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</si>
  <si>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</si>
  <si>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</si>
  <si>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</si>
  <si>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</si>
  <si>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</si>
  <si>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</si>
  <si>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</si>
  <si>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</si>
  <si>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</si>
  <si>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</si>
  <si>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</si>
  <si>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</si>
  <si>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</si>
  <si>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</si>
  <si>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</si>
  <si>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</si>
  <si>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</si>
  <si>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</si>
  <si>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</si>
  <si>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</si>
  <si>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</si>
  <si>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</si>
  <si>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</si>
  <si>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</si>
  <si>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</si>
  <si>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</si>
  <si>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</si>
  <si>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</si>
  <si>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</si>
  <si>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</si>
  <si>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</si>
  <si>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</si>
  <si>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</si>
  <si>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</si>
  <si>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</si>
  <si>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</si>
  <si>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</si>
  <si>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</si>
  <si>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</si>
  <si>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</si>
  <si>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</si>
  <si>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</si>
  <si>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</si>
  <si>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</si>
  <si>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</si>
  <si>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</si>
  <si>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</si>
  <si>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</si>
  <si>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</si>
  <si>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</si>
  <si>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</si>
  <si>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</si>
  <si>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</si>
  <si>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</si>
  <si>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</si>
  <si>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</si>
  <si>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</si>
  <si>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</si>
  <si>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</si>
  <si>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</si>
  <si>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</si>
  <si>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</si>
  <si>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</si>
  <si>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</si>
  <si>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</si>
  <si>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</si>
  <si>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</si>
  <si>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</si>
  <si>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</si>
  <si>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</si>
  <si>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</si>
  <si>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</si>
  <si>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</si>
  <si>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</si>
  <si>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</si>
  <si>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</si>
  <si>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</si>
  <si>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</si>
  <si>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</si>
  <si>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</si>
  <si>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</si>
  <si>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</si>
  <si>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</si>
  <si>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</si>
  <si>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</si>
  <si>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</si>
  <si>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</si>
  <si>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</si>
  <si>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</si>
  <si>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</si>
  <si>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</si>
  <si>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</si>
  <si>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</si>
  <si>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</si>
  <si>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</si>
  <si>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</si>
  <si>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</si>
  <si>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</si>
  <si>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</si>
  <si>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</si>
  <si>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</si>
  <si>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</si>
  <si>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</si>
  <si>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</si>
  <si>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</si>
  <si>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</si>
  <si>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</si>
  <si>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</si>
  <si>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</si>
  <si>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</si>
  <si>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</si>
  <si>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</si>
  <si>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</si>
  <si>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</si>
  <si>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</si>
  <si>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</si>
  <si>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</si>
  <si>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</si>
  <si>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</si>
  <si>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</si>
  <si>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</si>
  <si>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</si>
  <si>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</si>
  <si>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</si>
  <si>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</si>
  <si>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</si>
  <si>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</si>
  <si>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</si>
  <si>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</si>
  <si>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</si>
  <si>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</si>
  <si>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</si>
  <si>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</si>
  <si>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</si>
  <si>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</si>
  <si>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</si>
  <si>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</si>
  <si>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</si>
  <si>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</si>
  <si>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</si>
  <si>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</si>
  <si>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</si>
  <si>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</si>
  <si>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</si>
  <si>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</si>
  <si>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</si>
  <si>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</si>
  <si>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</si>
  <si>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</si>
  <si>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</si>
  <si>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</si>
  <si>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</si>
  <si>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</si>
  <si>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</si>
  <si>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</si>
  <si>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</si>
  <si>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</si>
  <si>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</si>
  <si>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</si>
  <si>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</si>
  <si>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</si>
  <si>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</si>
  <si>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</si>
  <si>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</si>
  <si>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</si>
  <si>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</si>
  <si>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</si>
  <si>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</si>
  <si>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</si>
  <si>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</si>
  <si>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</si>
  <si>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</si>
  <si>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</si>
  <si>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</si>
  <si>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</si>
  <si>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</si>
  <si>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</si>
  <si>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</si>
  <si>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</si>
  <si>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</si>
  <si>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</si>
  <si>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</si>
  <si>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</si>
  <si>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</si>
  <si>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</si>
  <si>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</si>
  <si>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</si>
  <si>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</si>
  <si>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</si>
  <si>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</si>
  <si>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</si>
  <si>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</si>
  <si>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</si>
  <si>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</si>
  <si>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</si>
  <si>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</si>
  <si>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</si>
  <si>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</si>
  <si>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</si>
  <si>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</si>
  <si>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</si>
  <si>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</si>
  <si>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</si>
  <si>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</si>
  <si>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</si>
  <si>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</si>
  <si>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</si>
  <si>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</si>
  <si>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</si>
  <si>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</si>
  <si>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</si>
  <si>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</si>
  <si>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</si>
  <si>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</si>
  <si>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</si>
  <si>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</si>
  <si>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</si>
  <si>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</si>
  <si>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</si>
  <si>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</si>
  <si>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</si>
  <si>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</si>
  <si>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</si>
  <si>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</si>
  <si>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</si>
  <si>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</si>
  <si>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</si>
  <si>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</si>
  <si>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</si>
  <si>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</si>
  <si>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</si>
  <si>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</si>
  <si>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</si>
  <si>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</si>
  <si>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</si>
  <si>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</si>
  <si>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</si>
  <si>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</si>
  <si>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</si>
  <si>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</si>
  <si>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</si>
  <si>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</si>
  <si>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</si>
  <si>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</si>
  <si>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</si>
  <si>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</si>
  <si>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</si>
  <si>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</si>
  <si>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</si>
  <si>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</si>
  <si>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</si>
  <si>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</si>
  <si>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</si>
  <si>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</si>
  <si>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</si>
  <si>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</si>
  <si>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</si>
  <si>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</si>
  <si>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</si>
  <si>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</si>
  <si>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</si>
  <si>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</si>
  <si>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</si>
  <si>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</si>
  <si>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</si>
  <si>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</si>
  <si>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</si>
  <si>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</si>
  <si>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</si>
  <si>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</si>
  <si>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</si>
  <si>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</si>
  <si>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</si>
  <si>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</si>
  <si>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</si>
  <si>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</si>
  <si>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</si>
  <si>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</si>
  <si>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</si>
  <si>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</si>
  <si>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</si>
  <si>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</si>
  <si>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</si>
  <si>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</si>
  <si>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</si>
  <si>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</si>
  <si>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</si>
  <si>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</si>
  <si>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</si>
  <si>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</si>
  <si>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</si>
  <si>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</si>
  <si>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</si>
  <si>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</si>
  <si>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</si>
  <si>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</si>
  <si>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</si>
  <si>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</si>
  <si>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</si>
  <si>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</si>
  <si>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</si>
  <si>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</si>
  <si>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</si>
  <si>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</si>
  <si>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</si>
  <si>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</si>
  <si>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</si>
  <si>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</si>
  <si>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</si>
  <si>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</si>
  <si>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</si>
  <si>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</si>
  <si>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</si>
  <si>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</si>
  <si>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</si>
  <si>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</si>
  <si>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</si>
  <si>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</si>
  <si>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</si>
  <si>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</si>
  <si>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</si>
  <si>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</si>
  <si>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</si>
  <si>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</si>
  <si>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</si>
  <si>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</si>
  <si>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</si>
  <si>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</si>
  <si>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</si>
  <si>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</si>
  <si>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</si>
  <si>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</si>
  <si>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</si>
  <si>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</si>
  <si>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</si>
  <si>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</si>
  <si>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</si>
  <si>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</si>
  <si>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</si>
  <si>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</si>
  <si>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</si>
  <si>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</si>
  <si>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</si>
  <si>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</si>
  <si>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</si>
  <si>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</si>
  <si>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</si>
  <si>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</si>
  <si>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</si>
  <si>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</si>
  <si>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</si>
  <si>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</si>
  <si>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</si>
  <si>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</si>
  <si>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</si>
  <si>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</si>
  <si>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</si>
  <si>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</si>
  <si>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</si>
  <si>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</si>
  <si>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</si>
  <si>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</si>
  <si>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</si>
  <si>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</si>
  <si>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</si>
  <si>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</si>
  <si>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</si>
  <si>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</si>
  <si>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</si>
  <si>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</si>
  <si>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</si>
  <si>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</si>
  <si>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</si>
  <si>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</si>
  <si>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</si>
  <si>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</si>
  <si>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</si>
  <si>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</si>
  <si>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</si>
  <si>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</si>
  <si>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</si>
  <si>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</si>
  <si>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</si>
  <si>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</si>
  <si>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</si>
  <si>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</si>
  <si>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</si>
  <si>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</si>
  <si>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</si>
  <si>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</si>
  <si>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</si>
  <si>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</si>
  <si>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</si>
  <si>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</si>
  <si>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</si>
  <si>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</si>
  <si>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</si>
  <si>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</si>
  <si>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</si>
  <si>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</si>
  <si>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</si>
  <si>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</si>
  <si>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</si>
  <si>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</si>
  <si>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</si>
  <si>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</si>
  <si>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</si>
  <si>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</si>
  <si>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</si>
  <si>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</si>
  <si>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</si>
  <si>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</si>
  <si>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</si>
  <si>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</si>
  <si>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</si>
  <si>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</si>
  <si>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</si>
  <si>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</si>
  <si>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</si>
  <si>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</si>
  <si>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</si>
  <si>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</si>
  <si>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</si>
  <si>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</si>
  <si>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</si>
  <si>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</si>
  <si>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</si>
  <si>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</si>
  <si>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</si>
  <si>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</si>
  <si>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</si>
  <si>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</si>
  <si>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</si>
  <si>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</si>
  <si>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</si>
  <si>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</si>
  <si>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</si>
  <si>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</si>
  <si>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</si>
  <si>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</si>
  <si>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</si>
  <si>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</si>
  <si>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</si>
  <si>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</si>
  <si>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</si>
  <si>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</si>
  <si>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</si>
  <si>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</si>
  <si>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</si>
  <si>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</si>
  <si>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</si>
  <si>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</si>
  <si>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</si>
  <si>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</si>
  <si>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</si>
  <si>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</si>
  <si>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</si>
  <si>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</si>
  <si>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</si>
  <si>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</si>
  <si>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</si>
  <si>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</si>
  <si>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</si>
  <si>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</si>
  <si>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</si>
  <si>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</si>
  <si>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</si>
  <si>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</si>
  <si>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</si>
  <si>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</si>
  <si>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</si>
  <si>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</si>
  <si>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</si>
  <si>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</si>
  <si>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</si>
  <si>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</si>
  <si>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</si>
  <si>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</si>
  <si>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</si>
  <si>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</si>
  <si>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</si>
  <si>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</si>
  <si>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</si>
  <si>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</si>
  <si>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</si>
  <si>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</si>
  <si>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</si>
  <si>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</si>
  <si>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</si>
  <si>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</si>
  <si>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</si>
  <si>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</si>
  <si>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</si>
  <si>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</si>
  <si>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</si>
  <si>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</si>
  <si>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</si>
  <si>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</si>
  <si>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</si>
  <si>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</si>
  <si>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</si>
  <si>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</si>
  <si>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</si>
  <si>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</si>
  <si>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</si>
  <si>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</si>
  <si>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</si>
  <si>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</si>
  <si>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</si>
  <si>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</si>
  <si>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</si>
  <si>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</si>
  <si>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</si>
  <si>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</si>
  <si>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</si>
  <si>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</si>
  <si>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</si>
  <si>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</si>
  <si>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</si>
  <si>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</si>
  <si>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</si>
  <si>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</si>
  <si>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</si>
  <si>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</si>
  <si>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</si>
  <si>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</si>
  <si>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</si>
  <si>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</si>
  <si>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</si>
  <si>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</si>
  <si>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</si>
  <si>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</si>
  <si>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</si>
  <si>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</si>
  <si>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</si>
  <si>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</si>
  <si>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</si>
  <si>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</si>
  <si>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</si>
  <si>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</si>
  <si>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</si>
  <si>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</si>
  <si>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</si>
  <si>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</si>
  <si>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</si>
  <si>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</si>
  <si>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</si>
  <si>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</si>
  <si>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</si>
  <si>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</si>
  <si>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</si>
  <si>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</si>
  <si>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</si>
  <si>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</si>
  <si>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</si>
  <si>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</si>
  <si>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</si>
  <si>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</si>
  <si>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</si>
  <si>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</si>
  <si>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</si>
  <si>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</si>
  <si>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</si>
  <si>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</si>
  <si>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</si>
  <si>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</si>
  <si>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</si>
  <si>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</si>
  <si>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</si>
  <si>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</si>
  <si>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</si>
  <si>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</si>
  <si>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</si>
  <si>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</si>
  <si>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</si>
  <si>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</si>
  <si>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</si>
  <si>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</si>
  <si>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</si>
  <si>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</si>
  <si>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</si>
  <si>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</si>
  <si>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</si>
  <si>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</si>
  <si>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</si>
  <si>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</si>
  <si>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</si>
  <si>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</si>
  <si>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</si>
  <si>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</si>
  <si>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</si>
  <si>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</si>
  <si>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</si>
  <si>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</si>
  <si>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</si>
  <si>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</si>
  <si>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</si>
  <si>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</si>
  <si>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</si>
  <si>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</si>
  <si>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</si>
  <si>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</si>
  <si>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</si>
  <si>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</si>
  <si>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</si>
  <si>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</si>
  <si>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</si>
  <si>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</si>
  <si>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</si>
  <si>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</si>
  <si>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</si>
  <si>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</si>
  <si>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</si>
  <si>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</si>
  <si>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</si>
  <si>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</si>
  <si>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</si>
  <si>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</si>
  <si>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</si>
  <si>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</si>
  <si>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</si>
  <si>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</si>
  <si>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</si>
  <si>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</si>
  <si>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</si>
  <si>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</si>
  <si>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</si>
  <si>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</si>
  <si>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</si>
  <si>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</si>
  <si>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</si>
  <si>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</si>
  <si>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</si>
  <si>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</si>
  <si>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</si>
  <si>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</si>
  <si>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</si>
  <si>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</si>
  <si>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</si>
  <si>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</si>
  <si>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</si>
  <si>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</si>
  <si>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</si>
  <si>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</si>
  <si>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</si>
  <si>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</si>
  <si>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</si>
  <si>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</si>
  <si>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</si>
  <si>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</si>
  <si>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</si>
  <si>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</si>
  <si>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</si>
  <si>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</si>
  <si>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</si>
  <si>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</si>
  <si>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</si>
  <si>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</si>
  <si>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</si>
  <si>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</si>
  <si>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</si>
  <si>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</si>
  <si>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</si>
  <si>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</si>
  <si>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</si>
  <si>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</si>
  <si>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</si>
  <si>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</si>
  <si>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</si>
  <si>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</si>
  <si>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</si>
  <si>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</si>
  <si>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</si>
  <si>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</si>
  <si>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</si>
  <si>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</si>
  <si>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</si>
  <si>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</si>
  <si>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</si>
  <si>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</si>
  <si>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</si>
  <si>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</si>
  <si>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</si>
  <si>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</si>
  <si>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</si>
  <si>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</si>
  <si>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</si>
  <si>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</si>
  <si>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</si>
  <si>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</si>
  <si>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</si>
  <si>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</si>
  <si>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</si>
  <si>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</si>
  <si>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</si>
  <si>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</si>
  <si>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</si>
  <si>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</si>
  <si>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</si>
  <si>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</si>
  <si>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</si>
  <si>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</si>
  <si>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</si>
  <si>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</si>
  <si>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</si>
  <si>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</si>
  <si>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</si>
  <si>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</si>
  <si>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</si>
  <si>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</si>
  <si>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</si>
  <si>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</si>
  <si>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</si>
  <si>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</si>
  <si>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</si>
  <si>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</si>
  <si>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</si>
  <si>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</si>
  <si>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</si>
  <si>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</si>
  <si>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</si>
  <si>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</si>
  <si>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</si>
  <si>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</si>
  <si>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</si>
  <si>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</si>
  <si>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</si>
  <si>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</si>
  <si>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</si>
  <si>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</si>
  <si>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</si>
  <si>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</si>
  <si>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</si>
  <si>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</si>
  <si>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</si>
  <si>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</si>
  <si>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</si>
  <si>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</si>
  <si>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</si>
  <si>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</si>
  <si>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</si>
  <si>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</si>
  <si>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</si>
  <si>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</si>
  <si>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</si>
  <si>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</si>
  <si>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</si>
  <si>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</si>
  <si>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</si>
  <si>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</si>
  <si>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</si>
  <si>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</si>
  <si>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</si>
  <si>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</si>
  <si>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</si>
  <si>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</si>
  <si>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</si>
  <si>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</si>
  <si>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</si>
  <si>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</si>
  <si>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</si>
  <si>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</si>
  <si>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</si>
  <si>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</si>
  <si>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</si>
  <si>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</si>
  <si>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</si>
  <si>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</si>
  <si>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</si>
  <si>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</si>
  <si>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</si>
  <si>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</si>
  <si>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</si>
  <si>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</si>
  <si>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</si>
  <si>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</si>
  <si>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</si>
  <si>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</si>
  <si>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</si>
  <si>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</si>
  <si>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</si>
  <si>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</si>
  <si>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</si>
  <si>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</si>
  <si>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</si>
  <si>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</si>
  <si>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</si>
  <si>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</si>
  <si>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</si>
  <si>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</si>
  <si>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</si>
  <si>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</si>
  <si>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</si>
  <si>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</si>
  <si>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</si>
  <si>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</si>
  <si>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</si>
  <si>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</si>
  <si>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</si>
  <si>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</si>
  <si>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</si>
  <si>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</si>
  <si>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</si>
  <si>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</si>
  <si>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</si>
  <si>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</si>
  <si>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</si>
  <si>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</si>
  <si>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</si>
  <si>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</si>
  <si>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</si>
  <si>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</si>
  <si>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</si>
  <si>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</si>
  <si>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</si>
  <si>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</si>
  <si>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</si>
  <si>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</si>
  <si>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</si>
  <si>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</si>
  <si>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</si>
  <si>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</si>
  <si>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</si>
  <si>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</si>
  <si>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</si>
  <si>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</si>
  <si>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</si>
  <si>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</si>
  <si>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</si>
  <si>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</si>
  <si>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</si>
  <si>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</si>
  <si>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</si>
  <si>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</si>
  <si>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</si>
  <si>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</si>
  <si>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</si>
  <si>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</si>
  <si>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</si>
  <si>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</si>
  <si>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</si>
  <si>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</si>
  <si>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</si>
  <si>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</si>
  <si>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</si>
  <si>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</si>
  <si>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</si>
  <si>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</si>
  <si>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</si>
  <si>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</si>
  <si>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</si>
  <si>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</si>
  <si>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</si>
  <si>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</si>
  <si>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</si>
  <si>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</si>
  <si>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</si>
  <si>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</si>
  <si>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</si>
  <si>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</si>
  <si>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</si>
  <si>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</si>
  <si>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</si>
  <si>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</si>
  <si>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</si>
  <si>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</si>
  <si>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</si>
  <si>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</si>
  <si>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</si>
  <si>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</si>
  <si>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</si>
  <si>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</si>
  <si>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</si>
  <si>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</si>
  <si>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</si>
  <si>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</si>
  <si>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</si>
  <si>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</si>
  <si>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</si>
  <si>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</si>
  <si>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</si>
  <si>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</si>
  <si>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</si>
  <si>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</si>
  <si>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</si>
  <si>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</si>
  <si>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</si>
  <si>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</si>
  <si>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</si>
  <si>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</si>
  <si>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</si>
  <si>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</si>
  <si>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</si>
  <si>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</si>
  <si>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</si>
  <si>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</si>
  <si>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</si>
  <si>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</si>
  <si>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</si>
  <si>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</si>
  <si>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</si>
  <si>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</si>
  <si>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</si>
  <si>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</si>
  <si>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</si>
  <si>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</si>
  <si>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</si>
  <si>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</si>
  <si>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</si>
  <si>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</si>
  <si>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</si>
  <si>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</si>
  <si>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</si>
  <si>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</si>
  <si>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</si>
  <si>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</si>
  <si>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</si>
  <si>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</si>
  <si>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</si>
  <si>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</si>
  <si>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</si>
  <si>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</si>
  <si>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</si>
  <si>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</si>
  <si>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</si>
  <si>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</si>
  <si>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</si>
  <si>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</si>
  <si>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</si>
  <si>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</si>
  <si>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</si>
  <si>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</si>
  <si>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</si>
  <si>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</si>
  <si>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</si>
  <si>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</si>
  <si>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</si>
  <si>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</si>
  <si>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</si>
  <si>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</si>
  <si>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</si>
  <si>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</si>
  <si>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</si>
  <si>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</si>
  <si>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</si>
  <si>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</si>
  <si>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</si>
  <si>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</si>
  <si>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</si>
  <si>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</si>
  <si>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</si>
  <si>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</si>
  <si>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</si>
  <si>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</si>
  <si>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</si>
  <si>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</si>
  <si>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</si>
  <si>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</si>
  <si>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</si>
  <si>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</si>
  <si>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</si>
  <si>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</si>
  <si>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</si>
  <si>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</si>
  <si>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</si>
  <si>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</si>
  <si>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</si>
  <si>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</si>
  <si>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</si>
  <si>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</si>
  <si>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</si>
  <si>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</si>
  <si>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</si>
  <si>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</si>
  <si>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</si>
  <si>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</si>
  <si>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</si>
  <si>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</si>
  <si>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</si>
  <si>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</si>
  <si>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</si>
  <si>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</si>
  <si>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</si>
  <si>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</si>
  <si>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</si>
  <si>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</si>
  <si>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</si>
  <si>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</si>
  <si>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</si>
  <si>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</si>
  <si>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</si>
  <si>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</si>
  <si>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</si>
  <si>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</si>
  <si>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</si>
  <si>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</si>
  <si>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</si>
  <si>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</si>
  <si>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</si>
  <si>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</si>
  <si>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</si>
  <si>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</si>
  <si>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</si>
  <si>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</si>
  <si>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</si>
  <si>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</si>
  <si>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</si>
  <si>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</si>
  <si>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</si>
  <si>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</si>
  <si>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</si>
  <si>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</si>
  <si>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</si>
  <si>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</si>
  <si>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</si>
  <si>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</si>
  <si>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</si>
  <si>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</si>
  <si>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</si>
  <si>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</si>
  <si>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</si>
  <si>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</si>
  <si>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</si>
  <si>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</si>
  <si>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</si>
  <si>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</si>
  <si>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</si>
  <si>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</si>
  <si>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</si>
  <si>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</si>
  <si>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</si>
  <si>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</si>
  <si>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</si>
  <si>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</si>
  <si>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</si>
  <si>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</si>
  <si>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</si>
  <si>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</si>
  <si>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</si>
  <si>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</si>
  <si>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</si>
  <si>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</si>
  <si>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</si>
  <si>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</si>
  <si>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</si>
  <si>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</si>
  <si>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</si>
  <si>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</si>
  <si>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</si>
  <si>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</si>
  <si>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</si>
  <si>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</si>
  <si>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</si>
  <si>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</si>
  <si>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</si>
  <si>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</si>
  <si>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</si>
  <si>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</si>
  <si>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</si>
  <si>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</si>
  <si>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</si>
  <si>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</si>
  <si>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</si>
  <si>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</si>
  <si>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</si>
  <si>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</si>
  <si>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</si>
  <si>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</si>
  <si>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</si>
  <si>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</si>
  <si>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</si>
  <si>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</si>
  <si>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</si>
  <si>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</si>
  <si>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</si>
  <si>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</si>
  <si>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</si>
  <si>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</si>
  <si>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</si>
  <si>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</si>
  <si>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</si>
  <si>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</si>
  <si>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</si>
  <si>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</si>
  <si>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</si>
  <si>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</si>
  <si>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</si>
  <si>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</si>
  <si>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</si>
  <si>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</si>
  <si>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</si>
  <si>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</si>
  <si>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</si>
  <si>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</si>
  <si>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</si>
  <si>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</si>
  <si>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</si>
  <si>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</si>
  <si>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</si>
  <si>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</si>
  <si>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</si>
  <si>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</si>
  <si>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</si>
  <si>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</si>
  <si>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</si>
  <si>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</si>
  <si>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</si>
  <si>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</si>
  <si>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</si>
  <si>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</si>
  <si>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</si>
  <si>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</si>
  <si>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</si>
  <si>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</si>
  <si>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</si>
  <si>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</si>
  <si>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</si>
  <si>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</si>
  <si>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</si>
  <si>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</si>
  <si>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</si>
  <si>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</si>
  <si>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</si>
  <si>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</si>
  <si>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</si>
  <si>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</si>
  <si>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</si>
  <si>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</si>
  <si>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</si>
  <si>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</si>
  <si>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</si>
  <si>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</si>
  <si>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</si>
  <si>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</si>
  <si>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</si>
  <si>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</si>
  <si>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</si>
  <si>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</si>
  <si>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</si>
  <si>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</si>
  <si>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</si>
  <si>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</si>
  <si>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</si>
  <si>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</si>
  <si>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</si>
  <si>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</si>
  <si>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</si>
  <si>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</si>
  <si>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</si>
  <si>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</si>
  <si>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</si>
  <si>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</si>
  <si>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</si>
  <si>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</si>
  <si>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</si>
  <si>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</si>
  <si>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</si>
  <si>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</si>
  <si>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</si>
  <si>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</si>
  <si>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</si>
  <si>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</si>
  <si>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</si>
  <si>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</si>
  <si>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</si>
  <si>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</si>
  <si>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</si>
  <si>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</si>
  <si>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</si>
  <si>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</si>
  <si>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</si>
  <si>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</si>
  <si>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</si>
  <si>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</si>
  <si>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</si>
  <si>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</si>
  <si>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</si>
  <si>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</si>
  <si>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</si>
  <si>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</si>
  <si>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</si>
  <si>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</si>
  <si>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</si>
  <si>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</si>
  <si>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</si>
  <si>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</si>
  <si>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</si>
  <si>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</si>
  <si>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</si>
  <si>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</si>
  <si>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</si>
  <si>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</si>
  <si>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</si>
  <si>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</si>
  <si>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</si>
  <si>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</si>
  <si>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</si>
  <si>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</si>
  <si>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</si>
  <si>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</si>
  <si>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</si>
  <si>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</si>
  <si>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</si>
  <si>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</si>
  <si>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</si>
  <si>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</si>
  <si>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</si>
  <si>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</si>
  <si>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</si>
  <si>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</si>
  <si>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</si>
  <si>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</si>
  <si>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</si>
  <si>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</si>
  <si>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</si>
  <si>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</si>
  <si>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</si>
  <si>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</si>
  <si>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</si>
  <si>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</si>
  <si>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</si>
  <si>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</si>
  <si>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</si>
  <si>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</si>
  <si>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</si>
  <si>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</si>
  <si>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</si>
  <si>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</si>
  <si>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</si>
  <si>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</si>
  <si>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</si>
  <si>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</si>
  <si>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</si>
  <si>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</si>
  <si>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</si>
  <si>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</si>
  <si>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</si>
  <si>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</si>
  <si>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</si>
  <si>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</si>
  <si>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</si>
  <si>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</si>
  <si>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</si>
  <si>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</si>
  <si>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</si>
  <si>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</si>
  <si>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</si>
  <si>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</si>
  <si>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</si>
  <si>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</si>
  <si>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</si>
  <si>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</si>
  <si>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</si>
  <si>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</si>
  <si>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</si>
  <si>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</si>
  <si>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</si>
  <si>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</si>
  <si>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</si>
  <si>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</si>
  <si>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</si>
  <si>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</si>
  <si>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</si>
  <si>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</si>
  <si>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</si>
  <si>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</si>
  <si>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</si>
  <si>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</si>
  <si>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</si>
  <si>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</si>
  <si>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</si>
  <si>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</si>
  <si>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</si>
  <si>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</si>
  <si>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</si>
  <si>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</si>
  <si>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</si>
  <si>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</si>
  <si>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</si>
  <si>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</si>
  <si>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</si>
  <si>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</si>
  <si>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</si>
  <si>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</si>
  <si>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</si>
  <si>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</si>
  <si>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</si>
  <si>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</si>
  <si>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</si>
  <si>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</si>
  <si>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</si>
  <si>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</si>
  <si>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</si>
  <si>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</si>
  <si>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</si>
  <si>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</si>
  <si>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</si>
  <si>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</si>
  <si>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</si>
  <si>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</si>
  <si>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</si>
  <si>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</si>
  <si>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</si>
  <si>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</si>
  <si>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</si>
  <si>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</si>
  <si>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</si>
  <si>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</si>
  <si>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</si>
  <si>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</si>
  <si>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</si>
  <si>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</si>
  <si>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</si>
  <si>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</si>
  <si>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</si>
  <si>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</si>
  <si>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</si>
  <si>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</si>
  <si>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</si>
  <si>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</si>
  <si>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</si>
  <si>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</si>
  <si>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</si>
  <si>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</si>
  <si>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</si>
  <si>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</si>
  <si>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</si>
  <si>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</si>
  <si>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</si>
  <si>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</si>
  <si>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</si>
  <si>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</si>
  <si>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</si>
  <si>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</si>
  <si>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</si>
  <si>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</si>
  <si>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</si>
  <si>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</si>
  <si>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</si>
  <si>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</si>
  <si>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</si>
  <si>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</si>
  <si>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</si>
  <si>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</si>
  <si>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</si>
  <si>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</si>
  <si>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</si>
  <si>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</si>
  <si>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</si>
  <si>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</si>
  <si>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</si>
  <si>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</si>
  <si>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</si>
  <si>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</si>
  <si>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</si>
  <si>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</si>
  <si>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</si>
  <si>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</si>
  <si>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</si>
  <si>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</si>
  <si>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</si>
  <si>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</si>
  <si>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</si>
  <si>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</si>
  <si>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</si>
  <si>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</si>
  <si>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</si>
  <si>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</si>
  <si>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</si>
  <si>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</si>
  <si>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</si>
  <si>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</si>
  <si>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</si>
  <si>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</si>
  <si>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</si>
  <si>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</si>
  <si>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</si>
  <si>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</si>
  <si>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</si>
  <si>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</si>
  <si>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</si>
  <si>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</si>
  <si>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</si>
  <si>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</si>
  <si>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</si>
  <si>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</si>
  <si>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</si>
  <si>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</si>
  <si>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</si>
  <si>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</si>
  <si>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</si>
  <si>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</si>
  <si>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</si>
  <si>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</si>
  <si>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</si>
  <si>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</si>
  <si>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</si>
  <si>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</si>
  <si>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</si>
  <si>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</si>
  <si>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</si>
  <si>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</si>
  <si>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</si>
  <si>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</si>
  <si>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</si>
  <si>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</si>
  <si>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</si>
  <si>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</si>
  <si>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</si>
  <si>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</si>
  <si>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</si>
  <si>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</si>
  <si>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</si>
  <si>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</si>
  <si>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</si>
  <si>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</si>
  <si>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</si>
  <si>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</si>
  <si>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</si>
  <si>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</si>
  <si>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</si>
  <si>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</si>
  <si>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</si>
  <si>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</si>
  <si>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</si>
  <si>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</si>
  <si>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</si>
  <si>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</si>
  <si>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</si>
  <si>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</si>
  <si>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</si>
  <si>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</si>
  <si>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</si>
  <si>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</si>
  <si>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</si>
  <si>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</si>
  <si>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</si>
  <si>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</si>
  <si>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</si>
  <si>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</si>
  <si>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</si>
  <si>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</si>
  <si>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</si>
  <si>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</si>
  <si>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</si>
  <si>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</si>
  <si>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</si>
  <si>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</si>
  <si>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</si>
  <si>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</si>
  <si>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</si>
  <si>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</si>
  <si>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</si>
  <si>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</si>
  <si>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</si>
  <si>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</si>
  <si>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</si>
  <si>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</si>
  <si>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</si>
  <si>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</si>
  <si>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</si>
  <si>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</si>
  <si>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</si>
  <si>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</si>
  <si>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</si>
  <si>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</si>
  <si>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</si>
  <si>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</si>
  <si>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</si>
  <si>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</si>
  <si>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</si>
  <si>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</si>
  <si>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</si>
  <si>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</si>
  <si>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</si>
  <si>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</si>
  <si>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</si>
  <si>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</si>
  <si>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</si>
  <si>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</si>
  <si>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</si>
  <si>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</si>
  <si>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</si>
  <si>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</si>
  <si>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</si>
  <si>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</si>
  <si>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</si>
  <si>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</si>
  <si>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</si>
  <si>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</si>
  <si>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</si>
  <si>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</si>
  <si>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</si>
  <si>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</si>
  <si>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</si>
  <si>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</si>
  <si>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</si>
  <si>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</si>
  <si>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</si>
  <si>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</si>
  <si>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</si>
  <si>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</si>
  <si>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</si>
  <si>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</si>
  <si>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</si>
  <si>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</si>
  <si>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</si>
  <si>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</si>
  <si>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</si>
  <si>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</si>
  <si>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</si>
  <si>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</si>
  <si>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</si>
  <si>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</si>
  <si>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</si>
  <si>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</si>
  <si>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</si>
  <si>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</si>
  <si>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</si>
  <si>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</si>
  <si>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</si>
  <si>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</si>
  <si>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</si>
  <si>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</si>
  <si>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</si>
  <si>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</si>
  <si>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</si>
  <si>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</si>
  <si>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</si>
  <si>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</si>
  <si>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</si>
  <si>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</si>
  <si>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</si>
  <si>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</si>
  <si>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</si>
  <si>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</si>
  <si>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</si>
  <si>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</si>
  <si>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</si>
  <si>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</si>
  <si>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</si>
  <si>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</si>
  <si>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</si>
  <si>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</si>
  <si>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</si>
  <si>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</si>
  <si>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</si>
  <si>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</si>
  <si>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</si>
  <si>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</si>
  <si>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</si>
  <si>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</si>
  <si>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</si>
  <si>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</si>
  <si>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</si>
  <si>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</si>
  <si>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</si>
  <si>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</si>
  <si>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</si>
  <si>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</si>
  <si>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</si>
  <si>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</si>
  <si>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</si>
  <si>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</si>
  <si>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</si>
  <si>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</si>
  <si>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</si>
  <si>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</si>
  <si>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</si>
  <si>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</si>
  <si>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</si>
  <si>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</si>
  <si>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</si>
  <si>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</si>
  <si>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</si>
  <si>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</si>
  <si>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</si>
  <si>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</si>
  <si>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</si>
  <si>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</si>
  <si>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</si>
  <si>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</si>
  <si>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</si>
  <si>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</si>
  <si>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</si>
  <si>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</si>
  <si>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</si>
  <si>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</si>
  <si>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</si>
  <si>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</si>
  <si>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</si>
  <si>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</si>
  <si>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</si>
  <si>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</si>
  <si>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</si>
  <si>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</si>
  <si>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</si>
  <si>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</si>
  <si>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</si>
  <si>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</si>
  <si>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</si>
  <si>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</si>
  <si>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</si>
  <si>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</si>
  <si>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</si>
  <si>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</si>
  <si>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</si>
  <si>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</si>
  <si>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</si>
  <si>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</si>
  <si>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</si>
  <si>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</si>
  <si>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</si>
  <si>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</si>
  <si>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</si>
  <si>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</si>
  <si>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</si>
  <si>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</si>
  <si>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</si>
  <si>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</si>
  <si>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</si>
  <si>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</si>
  <si>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</si>
  <si>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</si>
  <si>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</si>
  <si>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</si>
  <si>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</si>
  <si>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</si>
  <si>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</si>
  <si>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</si>
  <si>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</si>
  <si>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</si>
  <si>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</si>
  <si>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</si>
  <si>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</si>
  <si>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</si>
  <si>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</si>
  <si>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</si>
  <si>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</si>
  <si>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</si>
  <si>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</si>
  <si>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</si>
  <si>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</si>
  <si>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</si>
  <si>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</si>
  <si>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</si>
  <si>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</si>
  <si>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</si>
  <si>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</si>
  <si>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</si>
  <si>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</si>
  <si>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</si>
  <si>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</si>
  <si>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</si>
  <si>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</si>
  <si>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</si>
  <si>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</si>
  <si>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</si>
  <si>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</si>
  <si>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</si>
  <si>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</si>
  <si>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</si>
  <si>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</si>
  <si>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</si>
  <si>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</si>
  <si>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</si>
  <si>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</si>
  <si>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</si>
  <si>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</si>
  <si>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</si>
  <si>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</si>
  <si>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</si>
  <si>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</si>
  <si>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</si>
  <si>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</si>
  <si>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</si>
  <si>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</si>
  <si>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</si>
  <si>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</si>
  <si>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</si>
  <si>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</si>
  <si>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</si>
  <si>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</si>
  <si>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</si>
  <si>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</si>
  <si>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</si>
  <si>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</si>
  <si>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</si>
  <si>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</si>
  <si>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</si>
  <si>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</si>
  <si>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</si>
  <si>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</si>
  <si>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</si>
  <si>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</si>
  <si>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</si>
  <si>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</si>
  <si>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</si>
  <si>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</si>
  <si>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</si>
  <si>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</si>
  <si>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</si>
  <si>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</si>
  <si>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</si>
  <si>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</si>
  <si>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</si>
  <si>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</si>
  <si>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</si>
  <si>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</si>
  <si>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</si>
  <si>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</si>
  <si>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</si>
  <si>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</si>
  <si>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</si>
  <si>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</si>
  <si>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</si>
  <si>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</si>
  <si>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</si>
  <si>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</si>
  <si>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</si>
  <si>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</si>
  <si>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</si>
  <si>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</si>
  <si>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</si>
  <si>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</si>
  <si>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</si>
  <si>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</si>
  <si>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</si>
  <si>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</si>
  <si>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</si>
  <si>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</si>
  <si>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</si>
  <si>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</si>
  <si>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</si>
  <si>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</si>
  <si>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</si>
  <si>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</si>
  <si>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</si>
  <si>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</si>
  <si>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</si>
  <si>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</si>
  <si>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</si>
  <si>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</si>
  <si>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</si>
  <si>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</si>
  <si>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</si>
  <si>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</si>
  <si>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</si>
  <si>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</si>
  <si>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</si>
  <si>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</si>
  <si>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</si>
  <si>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</si>
  <si>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</si>
  <si>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</si>
  <si>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</si>
  <si>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</si>
  <si>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</si>
  <si>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</si>
  <si>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</si>
  <si>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</si>
  <si>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</si>
  <si>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</si>
  <si>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</si>
  <si>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</si>
  <si>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</si>
  <si>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</si>
  <si>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</si>
  <si>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</si>
  <si>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</si>
  <si>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</si>
  <si>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</si>
  <si>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</si>
  <si>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</si>
  <si>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</si>
  <si>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</si>
  <si>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</si>
  <si>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</si>
  <si>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</si>
  <si>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</si>
  <si>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</si>
  <si>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</si>
  <si>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</si>
  <si>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</si>
  <si>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</si>
  <si>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</si>
  <si>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</si>
  <si>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</si>
  <si>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</si>
  <si>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</si>
  <si>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</si>
  <si>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</si>
  <si>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</si>
  <si>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</si>
  <si>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</si>
  <si>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</si>
  <si>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</si>
  <si>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</si>
  <si>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</si>
  <si>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</si>
  <si>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</si>
  <si>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</si>
  <si>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</si>
  <si>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</si>
  <si>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</si>
  <si>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</si>
  <si>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</si>
  <si>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</si>
  <si>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</si>
  <si>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</si>
  <si>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</si>
  <si>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</si>
  <si>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</si>
  <si>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</si>
  <si>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</si>
  <si>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</si>
  <si>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</si>
  <si>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</si>
  <si>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</si>
  <si>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</si>
  <si>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</si>
  <si>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</si>
  <si>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</si>
  <si>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</si>
  <si>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</si>
  <si>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</si>
  <si>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</si>
  <si>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</si>
  <si>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</si>
  <si>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</si>
  <si>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</si>
  <si>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</si>
  <si>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</si>
  <si>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</si>
  <si>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</si>
  <si>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</si>
  <si>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</si>
  <si>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</si>
  <si>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</si>
  <si>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</si>
  <si>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</si>
  <si>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</si>
  <si>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</si>
  <si>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</si>
  <si>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</si>
  <si>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</si>
  <si>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</si>
  <si>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</si>
  <si>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</si>
  <si>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</si>
  <si>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</si>
  <si>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</si>
  <si>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</si>
  <si>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</si>
  <si>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</si>
  <si>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</si>
  <si>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</si>
  <si>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</si>
  <si>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</si>
  <si>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</si>
  <si>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</si>
  <si>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</si>
  <si>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</si>
  <si>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</si>
  <si>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</si>
  <si>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</si>
  <si>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</si>
  <si>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</si>
  <si>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</si>
  <si>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</si>
  <si>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</si>
  <si>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</si>
  <si>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</si>
  <si>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</si>
  <si>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</si>
  <si>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</si>
  <si>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</si>
  <si>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</si>
  <si>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</si>
  <si>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</si>
  <si>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</si>
  <si>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</si>
  <si>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</si>
  <si>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</si>
  <si>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</si>
  <si>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</si>
  <si>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</si>
  <si>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</si>
  <si>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</si>
  <si>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</si>
  <si>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</si>
  <si>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</si>
  <si>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</si>
  <si>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</si>
  <si>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</si>
  <si>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</si>
  <si>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</si>
  <si>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</si>
  <si>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</si>
  <si>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</si>
  <si>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</si>
  <si>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</si>
  <si>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</si>
  <si>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</si>
  <si>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</si>
  <si>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</si>
  <si>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</si>
  <si>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</si>
  <si>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</si>
  <si>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</si>
  <si>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</si>
  <si>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</si>
  <si>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</si>
  <si>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</si>
  <si>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</si>
  <si>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</si>
  <si>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</si>
  <si>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</si>
  <si>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</si>
  <si>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</si>
  <si>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</si>
  <si>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</si>
  <si>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</si>
  <si>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</si>
  <si>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</si>
  <si>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</si>
  <si>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</si>
  <si>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</si>
  <si>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</si>
  <si>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</si>
  <si>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</si>
  <si>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</si>
  <si>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</si>
  <si>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</si>
  <si>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</si>
  <si>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</si>
  <si>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</si>
  <si>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</si>
  <si>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</si>
  <si>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</si>
  <si>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</si>
  <si>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</si>
  <si>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</si>
  <si>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</si>
  <si>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</si>
  <si>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</si>
  <si>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</si>
  <si>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</si>
  <si>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</si>
  <si>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</si>
  <si>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</si>
  <si>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</si>
  <si>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</si>
  <si>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</si>
  <si>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</si>
  <si>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</si>
  <si>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</si>
  <si>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</si>
  <si>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</si>
  <si>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</si>
  <si>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</si>
  <si>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</si>
  <si>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</si>
  <si>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</si>
  <si>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</si>
  <si>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</si>
  <si>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</si>
  <si>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</si>
  <si>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</si>
  <si>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</si>
  <si>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</si>
  <si>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</si>
  <si>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</si>
  <si>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</si>
  <si>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</si>
  <si>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</si>
  <si>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</si>
  <si>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</si>
  <si>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</si>
  <si>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</si>
  <si>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</si>
  <si>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</si>
  <si>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</si>
  <si>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</si>
  <si>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</si>
  <si>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</si>
  <si>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</si>
  <si>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</si>
  <si>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</si>
  <si>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</si>
  <si>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</si>
  <si>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</si>
  <si>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</si>
  <si>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</si>
  <si>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</si>
  <si>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</si>
  <si>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</si>
  <si>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</si>
  <si>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</si>
  <si>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</si>
  <si>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</si>
  <si>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</si>
  <si>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</si>
  <si>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</si>
  <si>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</si>
  <si>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</si>
  <si>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</si>
  <si>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</si>
  <si>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</si>
  <si>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</si>
  <si>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</si>
  <si>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</si>
  <si>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</si>
  <si>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</si>
  <si>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</si>
  <si>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</si>
  <si>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</si>
  <si>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</si>
  <si>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</si>
  <si>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</si>
  <si>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</si>
  <si>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</si>
  <si>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</si>
  <si>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</si>
  <si>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</si>
  <si>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</si>
  <si>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</si>
  <si>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</si>
  <si>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</si>
  <si>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</si>
  <si>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</si>
  <si>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</si>
  <si>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</si>
  <si>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</si>
  <si>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</si>
  <si>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</si>
  <si>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</si>
  <si>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</si>
  <si>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</si>
  <si>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</si>
  <si>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</si>
  <si>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</si>
  <si>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</si>
  <si>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</si>
  <si>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</si>
  <si>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</si>
  <si>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</si>
  <si>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</si>
  <si>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</si>
  <si>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</si>
  <si>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</si>
  <si>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</si>
  <si>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</si>
  <si>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</si>
  <si>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</si>
  <si>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</si>
  <si>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</si>
  <si>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</si>
  <si>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</si>
  <si>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</si>
  <si>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</si>
  <si>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</si>
  <si>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</si>
  <si>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</si>
  <si>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</si>
  <si>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</si>
  <si>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</si>
  <si>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</si>
  <si>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</si>
  <si>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</si>
  <si>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</si>
  <si>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</si>
  <si>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</si>
  <si>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</si>
  <si>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</si>
  <si>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</si>
  <si>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</si>
  <si>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</si>
  <si>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</si>
  <si>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</si>
  <si>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</si>
  <si>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</si>
  <si>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</si>
  <si>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</si>
  <si>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</si>
  <si>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</si>
  <si>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</si>
  <si>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</si>
  <si>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</si>
  <si>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</si>
  <si>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</si>
  <si>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</si>
  <si>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</si>
  <si>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</si>
  <si>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</si>
  <si>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</si>
  <si>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</si>
  <si>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</si>
  <si>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</si>
  <si>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</si>
  <si>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</si>
  <si>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</si>
  <si>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</si>
  <si>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</si>
  <si>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</si>
  <si>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</si>
  <si>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</si>
  <si>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</si>
  <si>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</si>
  <si>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</si>
  <si>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</si>
  <si>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</si>
  <si>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</si>
  <si>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</si>
  <si>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</si>
  <si>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</si>
  <si>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</si>
  <si>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</si>
  <si>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</si>
  <si>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</si>
  <si>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</si>
  <si>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</si>
  <si>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</si>
  <si>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</si>
  <si>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</si>
  <si>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</si>
  <si>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</si>
  <si>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</si>
  <si>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</si>
  <si>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</si>
  <si>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</si>
  <si>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</si>
  <si>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</si>
  <si>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</si>
  <si>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</si>
  <si>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</si>
  <si>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</si>
  <si>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</si>
  <si>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</si>
  <si>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</si>
  <si>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</si>
  <si>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</si>
  <si>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</si>
  <si>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</si>
  <si>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</si>
  <si>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</si>
  <si>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</si>
  <si>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</si>
  <si>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</si>
  <si>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</si>
  <si>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</si>
  <si>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</si>
  <si>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</si>
  <si>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</si>
  <si>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</si>
  <si>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</si>
  <si>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</si>
  <si>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</si>
  <si>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</si>
  <si>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</si>
  <si>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</si>
  <si>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</si>
  <si>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</si>
  <si>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</si>
  <si>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</si>
  <si>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</si>
  <si>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</si>
  <si>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</si>
  <si>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</si>
  <si>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</si>
  <si>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</si>
  <si>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</si>
  <si>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</si>
  <si>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</si>
  <si>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</si>
  <si>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</si>
  <si>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</si>
  <si>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</si>
  <si>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</si>
  <si>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</si>
  <si>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</si>
  <si>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</si>
  <si>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</si>
  <si>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</si>
  <si>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</si>
  <si>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</si>
  <si>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</si>
  <si>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</si>
  <si>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</si>
  <si>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</si>
  <si>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</si>
  <si>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</si>
  <si>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</si>
  <si>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</si>
  <si>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</si>
  <si>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</si>
  <si>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</si>
  <si>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</si>
  <si>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</si>
  <si>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</si>
  <si>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</si>
  <si>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</si>
  <si>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</si>
  <si>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</si>
  <si>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</si>
  <si>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</si>
  <si>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</si>
  <si>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</si>
  <si>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</si>
  <si>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</si>
  <si>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</si>
  <si>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</si>
  <si>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</si>
  <si>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</si>
  <si>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</si>
  <si>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</si>
  <si>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</si>
  <si>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</si>
  <si>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</si>
  <si>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</si>
  <si>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</si>
  <si>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</si>
  <si>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</si>
  <si>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</si>
  <si>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</si>
  <si>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</si>
  <si>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</si>
  <si>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</si>
  <si>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</si>
  <si>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</si>
  <si>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</si>
  <si>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</si>
  <si>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</si>
  <si>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</si>
  <si>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</si>
  <si>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</si>
  <si>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</si>
  <si>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</si>
  <si>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</si>
  <si>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</si>
  <si>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</si>
  <si>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</si>
  <si>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</si>
  <si>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</si>
  <si>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</si>
  <si>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</si>
  <si>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</si>
  <si>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</si>
  <si>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</si>
  <si>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</si>
  <si>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</si>
  <si>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</si>
  <si>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</si>
  <si>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</si>
  <si>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</si>
  <si>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</si>
  <si>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</si>
  <si>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</si>
  <si>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</si>
  <si>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</si>
  <si>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</si>
  <si>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</si>
  <si>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</si>
  <si>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</si>
  <si>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</si>
  <si>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</si>
  <si>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</si>
  <si>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</si>
  <si>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</si>
  <si>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</si>
  <si>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</si>
  <si>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</si>
  <si>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</si>
  <si>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</si>
  <si>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</si>
  <si>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</si>
  <si>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</si>
  <si>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</si>
  <si>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</si>
  <si>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</si>
  <si>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</si>
  <si>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</si>
  <si>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</si>
  <si>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</si>
  <si>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</si>
  <si>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</si>
  <si>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</si>
  <si>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</si>
  <si>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</si>
  <si>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</si>
  <si>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</si>
  <si>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</si>
  <si>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</si>
  <si>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</si>
  <si>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</si>
  <si>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</si>
  <si>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</si>
  <si>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</si>
  <si>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</si>
  <si>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</si>
  <si>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</si>
  <si>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</si>
  <si>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</si>
  <si>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</si>
  <si>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</si>
  <si>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</si>
  <si>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</si>
  <si>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</si>
  <si>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</si>
  <si>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</si>
  <si>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</si>
  <si>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</si>
  <si>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</si>
  <si>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</si>
  <si>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</si>
  <si>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</si>
  <si>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</si>
  <si>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</si>
  <si>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</si>
  <si>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</si>
  <si>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</si>
  <si>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</si>
  <si>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</si>
  <si>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</si>
  <si>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</si>
  <si>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</si>
  <si>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</si>
  <si>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</si>
  <si>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</si>
  <si>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</si>
  <si>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</si>
  <si>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</si>
  <si>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</si>
  <si>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</si>
  <si>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</si>
  <si>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</si>
  <si>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</si>
  <si>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</si>
  <si>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</si>
  <si>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</si>
  <si>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</si>
  <si>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</si>
  <si>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</si>
  <si>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</si>
  <si>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</si>
  <si>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</si>
  <si>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</si>
  <si>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</si>
  <si>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</si>
  <si>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</si>
  <si>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</si>
  <si>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</si>
  <si>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</si>
  <si>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</si>
  <si>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</si>
  <si>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</si>
  <si>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</si>
  <si>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</si>
  <si>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</si>
  <si>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</si>
  <si>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</si>
  <si>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</si>
  <si>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</si>
  <si>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</si>
  <si>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</si>
  <si>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</si>
  <si>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</si>
  <si>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</si>
  <si>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</si>
  <si>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</si>
  <si>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</si>
  <si>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</si>
  <si>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</si>
  <si>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</si>
  <si>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</si>
  <si>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</si>
  <si>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</si>
  <si>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</si>
  <si>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</si>
  <si>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</si>
  <si>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</si>
  <si>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</si>
  <si>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</si>
  <si>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</si>
  <si>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</si>
  <si>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</si>
  <si>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</si>
  <si>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</si>
  <si>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</si>
  <si>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</si>
  <si>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</si>
  <si>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</si>
  <si>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</si>
  <si>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</si>
  <si>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</si>
  <si>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</si>
  <si>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</si>
  <si>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</si>
  <si>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</si>
  <si>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</si>
  <si>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</si>
  <si>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</si>
  <si>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</si>
  <si>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</si>
  <si>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</si>
  <si>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</si>
  <si>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</si>
  <si>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</si>
  <si>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</si>
  <si>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</si>
  <si>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</si>
  <si>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</si>
  <si>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</si>
  <si>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</si>
  <si>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</si>
  <si>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</si>
  <si>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</si>
  <si>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</si>
  <si>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</si>
  <si>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</si>
  <si>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</si>
  <si>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</si>
  <si>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</si>
  <si>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</si>
  <si>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</si>
  <si>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</si>
  <si>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</si>
  <si>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</si>
  <si>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</si>
  <si>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</si>
  <si>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</si>
  <si>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</si>
  <si>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</si>
  <si>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</si>
  <si>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</si>
  <si>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</si>
  <si>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</si>
  <si>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</si>
  <si>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</si>
  <si>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</si>
  <si>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</si>
  <si>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</si>
  <si>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</si>
  <si>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</si>
  <si>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</si>
  <si>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</si>
  <si>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</si>
  <si>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</si>
  <si>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</si>
  <si>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</si>
  <si>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</si>
  <si>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</si>
  <si>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</si>
  <si>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</si>
  <si>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</si>
  <si>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</si>
  <si>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</si>
  <si>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</si>
  <si>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</si>
  <si>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</si>
  <si>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</si>
  <si>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</si>
  <si>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</si>
  <si>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</si>
  <si>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</si>
  <si>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</si>
  <si>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</si>
  <si>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</si>
  <si>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</si>
  <si>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</si>
  <si>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</si>
  <si>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</si>
  <si>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</si>
  <si>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</si>
  <si>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</si>
  <si>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</si>
  <si>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</si>
  <si>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</si>
  <si>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</si>
  <si>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</si>
  <si>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</si>
  <si>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</si>
  <si>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</si>
  <si>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</si>
  <si>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</si>
  <si>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</si>
  <si>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</si>
  <si>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</si>
  <si>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</si>
  <si>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</si>
  <si>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</si>
  <si>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</si>
  <si>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</si>
  <si>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</si>
  <si>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</si>
  <si>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</si>
  <si>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</si>
  <si>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</si>
  <si>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</si>
  <si>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</si>
  <si>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</si>
  <si>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</si>
  <si>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</si>
  <si>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</si>
  <si>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</si>
  <si>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</si>
  <si>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</si>
  <si>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</si>
  <si>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</si>
  <si>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</si>
  <si>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</si>
  <si>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</si>
  <si>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</si>
  <si>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</si>
  <si>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</si>
  <si>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</si>
  <si>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</si>
  <si>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</si>
  <si>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</si>
  <si>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</si>
  <si>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</si>
  <si>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</si>
  <si>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</si>
  <si>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</si>
  <si>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</si>
  <si>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</si>
  <si>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</si>
  <si>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</si>
  <si>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</si>
  <si>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</si>
  <si>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</si>
  <si>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</si>
  <si>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</si>
  <si>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</si>
  <si>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</si>
  <si>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</si>
  <si>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</si>
  <si>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</si>
  <si>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</si>
  <si>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</si>
  <si>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</si>
  <si>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</si>
  <si>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</si>
  <si>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</si>
  <si>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</si>
  <si>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</si>
  <si>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</si>
  <si>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</si>
  <si>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</si>
  <si>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</si>
  <si>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</si>
  <si>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</si>
  <si>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</si>
  <si>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</si>
  <si>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</si>
  <si>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</si>
  <si>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</si>
  <si>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</si>
  <si>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</si>
  <si>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</si>
  <si>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</si>
  <si>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</si>
  <si>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</si>
  <si>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</si>
  <si>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</si>
  <si>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</si>
  <si>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</si>
  <si>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</si>
  <si>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</si>
  <si>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</si>
  <si>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</si>
  <si>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</si>
  <si>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</si>
  <si>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</si>
  <si>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</si>
  <si>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</si>
  <si>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</si>
  <si>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</si>
  <si>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</si>
  <si>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</si>
  <si>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</si>
  <si>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</si>
  <si>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</si>
  <si>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</si>
  <si>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</si>
  <si>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</si>
  <si>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</si>
  <si>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</si>
  <si>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</si>
  <si>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</si>
  <si>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</si>
  <si>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</si>
  <si>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</si>
  <si>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</si>
  <si>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</si>
  <si>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</si>
  <si>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</si>
  <si>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</si>
  <si>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</si>
  <si>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</si>
  <si>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</si>
  <si>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</si>
  <si>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</si>
  <si>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</si>
  <si>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</si>
  <si>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</si>
  <si>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</si>
  <si>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</si>
  <si>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</si>
  <si>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</si>
  <si>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</si>
  <si>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</si>
  <si>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</si>
  <si>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</si>
  <si>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</si>
  <si>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</si>
  <si>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</si>
  <si>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</si>
  <si>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</si>
  <si>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</si>
  <si>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</si>
  <si>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</si>
  <si>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</si>
  <si>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</si>
  <si>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</si>
  <si>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</si>
  <si>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</si>
  <si>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</si>
  <si>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</si>
  <si>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</si>
  <si>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</si>
  <si>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</si>
  <si>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</si>
  <si>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</si>
  <si>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</si>
  <si>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</si>
  <si>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</si>
  <si>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</si>
  <si>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</si>
  <si>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</si>
  <si>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</si>
  <si>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</si>
  <si>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</si>
  <si>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</si>
  <si>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</si>
  <si>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</si>
  <si>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</si>
  <si>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</si>
  <si>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</si>
  <si>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</si>
  <si>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</si>
  <si>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</si>
  <si>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</si>
  <si>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</si>
  <si>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</si>
  <si>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</si>
  <si>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</si>
  <si>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</si>
  <si>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</si>
  <si>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</si>
  <si>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</si>
  <si>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</si>
  <si>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</si>
  <si>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</si>
  <si>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</si>
  <si>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</si>
  <si>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</si>
  <si>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</si>
  <si>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</si>
  <si>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</si>
  <si>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</si>
  <si>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</si>
  <si>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</si>
  <si>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</si>
  <si>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</si>
  <si>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</si>
  <si>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</si>
  <si>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</si>
  <si>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</si>
  <si>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</si>
  <si>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</si>
  <si>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</si>
  <si>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</si>
  <si>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</si>
  <si>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</si>
  <si>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</si>
  <si>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</si>
  <si>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</si>
  <si>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</si>
  <si>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</si>
  <si>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</si>
  <si>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</si>
  <si>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</si>
  <si>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</si>
  <si>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</si>
  <si>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</si>
  <si>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</si>
  <si>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</si>
  <si>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</si>
  <si>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</si>
  <si>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</si>
  <si>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</si>
  <si>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</si>
  <si>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</si>
  <si>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</si>
  <si>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</si>
  <si>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</si>
  <si>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</si>
  <si>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</si>
  <si>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</si>
  <si>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</si>
  <si>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</si>
  <si>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</si>
  <si>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</si>
  <si>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</si>
  <si>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</si>
  <si>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</si>
  <si>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</si>
  <si>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</si>
  <si>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</si>
  <si>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</si>
  <si>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</si>
  <si>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</si>
  <si>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</si>
  <si>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</si>
  <si>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</si>
  <si>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</si>
  <si>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</si>
  <si>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</si>
  <si>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</si>
  <si>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</si>
  <si>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</si>
  <si>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</si>
  <si>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</si>
  <si>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</si>
  <si>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</si>
  <si>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</si>
  <si>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</si>
  <si>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</si>
  <si>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</si>
  <si>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</si>
  <si>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</si>
  <si>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</si>
  <si>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</si>
  <si>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</si>
  <si>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</si>
  <si>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</si>
  <si>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</si>
  <si>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</si>
  <si>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</si>
  <si>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</si>
  <si>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</si>
  <si>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</si>
  <si>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</si>
  <si>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</si>
  <si>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</si>
  <si>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</si>
  <si>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</si>
  <si>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</si>
  <si>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</si>
  <si>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</si>
  <si>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</si>
  <si>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</si>
  <si>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</si>
  <si>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</si>
  <si>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</si>
  <si>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</si>
  <si>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</si>
  <si>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</si>
  <si>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</si>
  <si>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</si>
  <si>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</si>
  <si>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</si>
  <si>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</si>
  <si>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</si>
  <si>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</si>
  <si>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</si>
  <si>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</si>
  <si>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</si>
  <si>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</si>
  <si>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</si>
  <si>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</si>
  <si>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</si>
  <si>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</si>
  <si>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</si>
  <si>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</si>
  <si>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</si>
  <si>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</si>
  <si>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</si>
  <si>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</si>
  <si>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</si>
  <si>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</si>
  <si>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</si>
  <si>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</si>
  <si>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</si>
  <si>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</si>
  <si>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</si>
  <si>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</si>
  <si>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</si>
  <si>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</si>
  <si>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</si>
  <si>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</si>
  <si>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</si>
  <si>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</si>
  <si>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</si>
  <si>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</si>
  <si>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</si>
  <si>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</si>
  <si>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</si>
  <si>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</si>
  <si>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</si>
  <si>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</si>
  <si>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</si>
  <si>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</si>
  <si>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</si>
  <si>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</si>
  <si>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</si>
  <si>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</si>
  <si>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</si>
  <si>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</si>
  <si>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</si>
  <si>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</si>
  <si>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</si>
  <si>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</si>
  <si>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</si>
  <si>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</si>
  <si>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</si>
  <si>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</si>
  <si>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</si>
  <si>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</si>
  <si>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</si>
  <si>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</si>
  <si>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</si>
  <si>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</si>
  <si>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</si>
  <si>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</si>
  <si>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</si>
  <si>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</si>
  <si>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</si>
  <si>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</si>
  <si>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</si>
  <si>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</si>
  <si>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</si>
  <si>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</si>
  <si>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</si>
  <si>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</si>
  <si>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</si>
  <si>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</si>
  <si>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</si>
  <si>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</si>
  <si>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</si>
  <si>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</si>
  <si>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</si>
  <si>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</si>
  <si>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</si>
  <si>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</si>
  <si>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</si>
  <si>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</si>
  <si>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</si>
  <si>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</si>
  <si>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</si>
  <si>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</si>
  <si>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</si>
  <si>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</si>
  <si>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</si>
  <si>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</si>
  <si>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</si>
  <si>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</si>
  <si>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</si>
  <si>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</si>
  <si>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</si>
  <si>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</si>
  <si>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</si>
  <si>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</si>
  <si>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</si>
  <si>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</si>
  <si>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</si>
  <si>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</si>
  <si>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</si>
  <si>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</si>
  <si>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</si>
  <si>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</si>
  <si>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</si>
  <si>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</si>
  <si>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</si>
  <si>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</si>
  <si>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</si>
  <si>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</si>
  <si>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</si>
  <si>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</si>
  <si>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</si>
  <si>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</si>
  <si>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</si>
  <si>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</si>
  <si>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</si>
  <si>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</si>
  <si>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</si>
  <si>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</si>
  <si>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</si>
  <si>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</si>
  <si>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</si>
  <si>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</si>
  <si>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</si>
  <si>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</si>
  <si>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</si>
  <si>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</si>
  <si>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</si>
  <si>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</si>
  <si>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</si>
  <si>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</si>
  <si>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</si>
  <si>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</si>
  <si>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</si>
  <si>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</si>
  <si>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</si>
  <si>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</si>
  <si>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</si>
  <si>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</si>
  <si>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</si>
  <si>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</si>
  <si>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</si>
  <si>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</si>
  <si>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</si>
  <si>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</si>
  <si>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</si>
  <si>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</si>
  <si>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</si>
  <si>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</si>
  <si>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</si>
  <si>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</si>
  <si>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</si>
  <si>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</si>
  <si>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</si>
  <si>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</si>
  <si>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</si>
  <si>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</si>
  <si>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</si>
  <si>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</si>
  <si>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</si>
  <si>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</si>
  <si>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</si>
  <si>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</si>
  <si>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</si>
  <si>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</si>
  <si>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</si>
  <si>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</si>
  <si>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</si>
  <si>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</si>
  <si>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</si>
  <si>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</si>
  <si>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</si>
  <si>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</si>
  <si>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</si>
  <si>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</si>
  <si>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</si>
  <si>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</si>
  <si>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</si>
  <si>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</si>
  <si>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</si>
  <si>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</si>
  <si>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</si>
  <si>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</si>
  <si>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</si>
  <si>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</si>
  <si>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</si>
  <si>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</si>
  <si>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</si>
  <si>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</si>
  <si>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</si>
  <si>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</si>
  <si>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</si>
  <si>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</si>
  <si>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</si>
  <si>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</si>
  <si>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</si>
  <si>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</si>
  <si>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</si>
  <si>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</si>
  <si>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</si>
  <si>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</si>
  <si>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</si>
  <si>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</si>
  <si>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</si>
  <si>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</si>
  <si>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</si>
  <si>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</si>
  <si>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</si>
  <si>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</si>
  <si>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</si>
  <si>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</si>
  <si>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</si>
  <si>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</si>
  <si>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</si>
  <si>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</si>
  <si>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</si>
  <si>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</si>
  <si>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</si>
  <si>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</si>
  <si>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</si>
  <si>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</si>
  <si>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</si>
  <si>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</si>
  <si>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</si>
  <si>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</si>
  <si>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</si>
  <si>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</si>
  <si>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</si>
  <si>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</si>
  <si>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</si>
  <si>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</si>
  <si>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</si>
  <si>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</si>
  <si>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</si>
  <si>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</si>
  <si>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</si>
  <si>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</si>
  <si>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</si>
  <si>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</si>
  <si>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</si>
  <si>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</si>
  <si>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</si>
  <si>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</si>
  <si>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</si>
  <si>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</si>
  <si>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</si>
  <si>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</si>
  <si>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</si>
  <si>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</si>
  <si>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</si>
  <si>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</si>
  <si>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</si>
  <si>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</si>
  <si>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</si>
  <si>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</si>
  <si>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</si>
  <si>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</si>
  <si>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</si>
  <si>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</si>
  <si>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</si>
  <si>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</si>
  <si>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</si>
  <si>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</si>
  <si>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</si>
  <si>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</si>
  <si>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</si>
  <si>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</si>
  <si>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</si>
  <si>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</si>
  <si>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</si>
  <si>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</si>
  <si>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</si>
  <si>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</si>
  <si>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</si>
  <si>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</si>
  <si>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</si>
  <si>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</si>
  <si>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</si>
  <si>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</si>
  <si>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</si>
  <si>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</si>
  <si>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</si>
  <si>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</si>
  <si>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</si>
  <si>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</si>
  <si>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</si>
  <si>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</si>
  <si>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</si>
  <si>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</si>
  <si>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</si>
  <si>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</si>
  <si>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</si>
  <si>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</si>
  <si>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</si>
  <si>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</si>
  <si>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</si>
  <si>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</si>
  <si>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</si>
  <si>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</si>
  <si>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</si>
  <si>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</si>
  <si>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</si>
  <si>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</si>
  <si>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</si>
  <si>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</si>
  <si>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</si>
  <si>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</si>
  <si>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</si>
  <si>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</si>
  <si>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</si>
  <si>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</si>
  <si>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</si>
  <si>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</si>
  <si>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</si>
  <si>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</si>
  <si>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</si>
  <si>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</si>
  <si>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</si>
  <si>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</si>
  <si>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</si>
  <si>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</si>
  <si>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</si>
  <si>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</si>
  <si>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</si>
  <si>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</si>
  <si>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</si>
  <si>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</si>
  <si>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</si>
  <si>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</si>
  <si>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</si>
  <si>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</si>
  <si>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</si>
  <si>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</si>
  <si>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</si>
  <si>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</si>
  <si>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</si>
  <si>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</si>
  <si>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</si>
  <si>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</si>
  <si>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</si>
  <si>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</si>
  <si>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</si>
  <si>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</si>
  <si>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</si>
  <si>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</si>
  <si>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</si>
  <si>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</si>
  <si>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</si>
  <si>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</si>
  <si>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</si>
  <si>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</si>
  <si>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</si>
  <si>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</si>
  <si>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</si>
  <si>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</si>
  <si>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</si>
  <si>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</si>
  <si>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</si>
  <si>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</si>
  <si>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</si>
  <si>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</si>
  <si>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</si>
  <si>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</si>
  <si>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</si>
  <si>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</si>
  <si>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</si>
  <si>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</si>
  <si>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</si>
  <si>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</si>
  <si>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</si>
  <si>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</si>
  <si>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</si>
  <si>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</si>
  <si>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</si>
  <si>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</si>
  <si>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</si>
  <si>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</si>
  <si>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</si>
  <si>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</si>
  <si>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</si>
  <si>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</si>
  <si>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</si>
  <si>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</si>
  <si>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</si>
  <si>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</si>
  <si>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</si>
  <si>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</si>
  <si>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</si>
  <si>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</si>
  <si>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</si>
  <si>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</si>
  <si>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</si>
  <si>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</si>
  <si>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</si>
  <si>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</si>
  <si>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</si>
  <si>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</si>
  <si>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</si>
  <si>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</si>
  <si>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</si>
  <si>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</si>
  <si>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</si>
  <si>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</si>
  <si>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</si>
  <si>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</si>
  <si>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</si>
  <si>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</si>
  <si>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</si>
  <si>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</si>
  <si>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</si>
  <si>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</si>
  <si>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</si>
  <si>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</si>
  <si>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</si>
  <si>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</si>
  <si>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</si>
  <si>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</si>
  <si>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</si>
  <si>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</si>
  <si>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</si>
  <si>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</si>
  <si>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</si>
  <si>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</si>
  <si>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</si>
  <si>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</si>
  <si>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</si>
  <si>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</si>
  <si>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</si>
  <si>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</si>
  <si>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</si>
  <si>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</si>
  <si>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</si>
  <si>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</si>
  <si>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</si>
  <si>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</si>
  <si>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</si>
  <si>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</si>
  <si>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</si>
  <si>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</si>
  <si>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</si>
  <si>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</si>
  <si>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</si>
  <si>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</si>
  <si>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</si>
  <si>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</si>
  <si>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</si>
  <si>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</si>
  <si>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</si>
  <si>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</si>
  <si>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</si>
  <si>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</si>
  <si>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</si>
  <si>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</si>
  <si>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</si>
  <si>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</si>
  <si>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</si>
  <si>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</si>
  <si>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</si>
  <si>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</si>
  <si>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</si>
  <si>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</si>
  <si>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</si>
  <si>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</si>
  <si>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</si>
  <si>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</si>
  <si>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</si>
  <si>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</si>
  <si>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</si>
  <si>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</si>
  <si>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</si>
  <si>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</si>
  <si>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</si>
  <si>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</si>
  <si>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</si>
  <si>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</si>
  <si>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</si>
  <si>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</si>
  <si>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</si>
  <si>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</si>
  <si>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</si>
  <si>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</si>
  <si>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</si>
  <si>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</si>
  <si>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</si>
  <si>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</si>
  <si>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</si>
  <si>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</si>
  <si>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</si>
  <si>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</si>
  <si>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</si>
  <si>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</si>
  <si>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</si>
  <si>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</si>
  <si>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</si>
  <si>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</si>
  <si>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</si>
  <si>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</si>
  <si>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</si>
  <si>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</si>
  <si>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</si>
  <si>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</si>
  <si>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</si>
  <si>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</si>
  <si>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</si>
  <si>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</si>
  <si>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</si>
  <si>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</si>
  <si>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</si>
  <si>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</si>
  <si>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</si>
  <si>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</si>
  <si>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</si>
  <si>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</si>
  <si>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</si>
  <si>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</si>
  <si>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</si>
  <si>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</si>
  <si>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</si>
  <si>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</si>
  <si>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</si>
  <si>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</si>
  <si>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</si>
  <si>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</si>
  <si>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</si>
  <si>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</si>
  <si>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</si>
  <si>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</si>
  <si>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</si>
  <si>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</si>
  <si>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</si>
  <si>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</si>
  <si>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</si>
  <si>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</si>
  <si>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</si>
  <si>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</si>
  <si>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</si>
  <si>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</si>
  <si>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</si>
  <si>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</si>
  <si>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</si>
  <si>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</si>
  <si>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</si>
  <si>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</si>
  <si>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</si>
  <si>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</si>
  <si>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</si>
  <si>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</si>
  <si>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</si>
  <si>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</si>
  <si>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</si>
  <si>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</si>
  <si>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</si>
  <si>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</si>
  <si>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</si>
  <si>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</si>
  <si>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</si>
  <si>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</si>
  <si>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</si>
  <si>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</si>
  <si>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</si>
  <si>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</si>
  <si>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</si>
  <si>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</si>
  <si>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</si>
  <si>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</si>
  <si>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</si>
  <si>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</si>
  <si>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</si>
  <si>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</si>
  <si>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</si>
  <si>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</si>
  <si>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</si>
  <si>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</si>
  <si>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</si>
  <si>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</si>
  <si>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</si>
  <si>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</si>
  <si>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</si>
  <si>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</si>
  <si>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</si>
  <si>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</si>
  <si>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</si>
  <si>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</si>
  <si>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</si>
  <si>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</si>
  <si>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</si>
  <si>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</si>
  <si>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</si>
  <si>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</si>
  <si>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</si>
  <si>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</si>
  <si>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</si>
  <si>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</si>
  <si>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</si>
  <si>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</si>
  <si>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</si>
  <si>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</si>
  <si>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</si>
  <si>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</si>
  <si>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</si>
  <si>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</si>
  <si>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</si>
  <si>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</si>
  <si>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</si>
  <si>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</si>
  <si>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</si>
  <si>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</si>
  <si>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</si>
  <si>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</si>
  <si>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</si>
  <si>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</si>
  <si>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</si>
  <si>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</si>
  <si>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</si>
  <si>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</si>
  <si>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</si>
  <si>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</si>
  <si>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</si>
  <si>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</si>
  <si>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</si>
  <si>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</si>
  <si>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</si>
  <si>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</si>
  <si>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</si>
  <si>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</si>
  <si>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</si>
  <si>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</si>
  <si>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</si>
  <si>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</si>
  <si>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</si>
  <si>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</si>
  <si>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</si>
  <si>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</si>
  <si>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</si>
  <si>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</si>
  <si>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</si>
  <si>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</si>
  <si>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</si>
  <si>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</si>
  <si>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</si>
  <si>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</si>
  <si>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</si>
  <si>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</si>
  <si>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</si>
  <si>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</si>
  <si>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</si>
  <si>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</si>
  <si>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</si>
  <si>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</si>
  <si>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</si>
  <si>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</si>
  <si>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</si>
  <si>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</si>
  <si>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</si>
  <si>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</si>
  <si>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</si>
  <si>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</si>
  <si>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</si>
  <si>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</si>
  <si>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</si>
  <si>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</si>
  <si>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</si>
  <si>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</si>
  <si>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</si>
  <si>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</si>
  <si>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</si>
  <si>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</si>
  <si>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</si>
  <si>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</si>
  <si>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</si>
  <si>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</si>
  <si>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</si>
  <si>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</si>
  <si>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</si>
  <si>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</si>
  <si>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</si>
  <si>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</si>
  <si>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</si>
  <si>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</si>
  <si>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</si>
  <si>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</si>
  <si>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</si>
  <si>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</si>
  <si>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</si>
  <si>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</si>
  <si>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</si>
  <si>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</si>
  <si>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</si>
  <si>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</si>
  <si>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</si>
  <si>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</si>
  <si>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</si>
  <si>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</si>
  <si>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</si>
  <si>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</si>
  <si>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</si>
  <si>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</si>
  <si>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</si>
  <si>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</si>
  <si>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</si>
  <si>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</si>
  <si>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</si>
  <si>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</si>
  <si>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</si>
  <si>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</si>
  <si>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</si>
  <si>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</si>
  <si>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</si>
  <si>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</si>
  <si>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</si>
  <si>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</si>
  <si>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</si>
  <si>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</si>
  <si>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</si>
  <si>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</si>
  <si>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</si>
  <si>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</si>
  <si>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</si>
  <si>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</si>
  <si>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</si>
  <si>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</si>
  <si>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</si>
  <si>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</si>
  <si>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</si>
  <si>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</si>
  <si>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</si>
  <si>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</si>
  <si>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</si>
  <si>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</si>
  <si>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</si>
  <si>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</si>
  <si>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</si>
  <si>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</si>
  <si>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</si>
  <si>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</si>
  <si>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</si>
  <si>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</si>
  <si>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</si>
  <si>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</si>
  <si>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</si>
  <si>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</si>
  <si>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</si>
  <si>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</si>
  <si>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</si>
  <si>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</si>
  <si>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</si>
  <si>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</si>
  <si>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</si>
  <si>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</si>
  <si>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</si>
  <si>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</si>
  <si>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</si>
  <si>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</si>
  <si>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</si>
  <si>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</si>
  <si>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</si>
  <si>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</si>
  <si>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</si>
  <si>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</si>
  <si>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</si>
  <si>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</si>
  <si>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</si>
  <si>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</si>
  <si>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</si>
  <si>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</si>
  <si>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</si>
  <si>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</si>
  <si>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</si>
  <si>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</si>
  <si>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</si>
  <si>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</si>
  <si>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</si>
  <si>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</si>
  <si>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</si>
  <si>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</si>
  <si>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</si>
  <si>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</si>
  <si>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</si>
  <si>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</si>
  <si>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</si>
  <si>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</si>
  <si>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</si>
  <si>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</si>
  <si>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</si>
  <si>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</si>
  <si>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</si>
  <si>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</si>
  <si>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</si>
  <si>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</si>
  <si>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</si>
  <si>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</si>
  <si>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</si>
  <si>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</si>
  <si>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</si>
  <si>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</si>
  <si>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</si>
  <si>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</si>
  <si>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</si>
  <si>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</si>
  <si>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</si>
  <si>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</si>
  <si>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</si>
  <si>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</si>
  <si>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</si>
  <si>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</si>
  <si>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</si>
  <si>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</si>
  <si>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</si>
  <si>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</si>
  <si>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</si>
  <si>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</si>
  <si>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</si>
  <si>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</si>
  <si>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</si>
  <si>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</si>
  <si>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</si>
  <si>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</si>
  <si>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</si>
  <si>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</si>
  <si>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</si>
  <si>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</si>
  <si>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</si>
  <si>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</si>
  <si>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</si>
  <si>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</si>
  <si>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</si>
  <si>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</si>
  <si>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</si>
  <si>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</si>
  <si>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</si>
  <si>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</si>
  <si>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</si>
  <si>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</si>
  <si>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</si>
  <si>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</si>
  <si>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</si>
  <si>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</si>
  <si>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</si>
  <si>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</si>
  <si>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</si>
  <si>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</si>
  <si>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</si>
  <si>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</si>
  <si>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</si>
  <si>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</si>
  <si>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</si>
  <si>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</si>
  <si>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</si>
  <si>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</si>
  <si>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</si>
  <si>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</si>
  <si>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</si>
  <si>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</si>
  <si>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</si>
  <si>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</si>
  <si>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</si>
  <si>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</si>
  <si>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</si>
  <si>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</si>
  <si>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</si>
  <si>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</si>
  <si>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</si>
  <si>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</si>
  <si>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</si>
  <si>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</si>
  <si>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</si>
  <si>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</si>
  <si>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</si>
  <si>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</si>
  <si>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</si>
  <si>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</si>
  <si>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</si>
  <si>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</si>
  <si>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</si>
  <si>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</si>
  <si>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</si>
  <si>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</si>
  <si>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</si>
  <si>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</si>
  <si>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</si>
  <si>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</si>
  <si>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</si>
  <si>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</si>
  <si>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</si>
  <si>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</si>
  <si>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</si>
  <si>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</si>
  <si>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</si>
  <si>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</si>
  <si>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</si>
  <si>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</si>
  <si>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</si>
  <si>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</si>
  <si>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</si>
  <si>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</si>
  <si>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</si>
  <si>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</si>
  <si>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</si>
  <si>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</si>
  <si>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</si>
  <si>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</si>
  <si>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</si>
  <si>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</si>
  <si>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</si>
  <si>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</si>
  <si>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</si>
  <si>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</si>
  <si>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</si>
  <si>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</si>
  <si>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</si>
  <si>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</si>
  <si>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</si>
  <si>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</si>
  <si>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</si>
  <si>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</si>
  <si>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</si>
  <si>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</si>
  <si>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</si>
  <si>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</si>
  <si>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</si>
  <si>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</si>
  <si>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</si>
  <si>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</si>
  <si>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</si>
  <si>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</si>
  <si>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</si>
  <si>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</si>
  <si>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</si>
  <si>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</si>
  <si>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</si>
  <si>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</si>
  <si>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</si>
  <si>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</si>
  <si>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</si>
  <si>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</si>
  <si>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</si>
  <si>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</si>
  <si>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</si>
  <si>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</si>
  <si>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</si>
  <si>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</si>
  <si>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</si>
  <si>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</si>
  <si>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</si>
  <si>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</si>
  <si>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</si>
  <si>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</si>
  <si>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</si>
  <si>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</si>
  <si>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</si>
  <si>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</si>
  <si>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</si>
  <si>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</si>
  <si>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</si>
  <si>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</si>
  <si>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</si>
  <si>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</si>
  <si>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</si>
  <si>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</si>
  <si>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</si>
  <si>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</si>
  <si>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</si>
  <si>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</si>
  <si>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</si>
  <si>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</si>
  <si>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</si>
  <si>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</si>
  <si>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</si>
  <si>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</si>
  <si>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</si>
  <si>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</si>
  <si>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</si>
  <si>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</si>
  <si>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</si>
  <si>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</si>
  <si>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</si>
  <si>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</si>
  <si>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</si>
  <si>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</si>
  <si>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</si>
  <si>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</si>
  <si>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</si>
  <si>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</si>
  <si>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</si>
  <si>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</si>
  <si>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</si>
  <si>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</si>
  <si>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</si>
  <si>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</si>
  <si>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</si>
  <si>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</si>
  <si>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</si>
  <si>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</si>
  <si>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</si>
  <si>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</si>
  <si>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</si>
  <si>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</si>
  <si>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</si>
  <si>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</si>
  <si>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</si>
  <si>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</si>
  <si>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</si>
  <si>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</si>
  <si>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</si>
  <si>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</si>
  <si>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</si>
  <si>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</si>
  <si>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</si>
  <si>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</si>
  <si>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</si>
  <si>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</si>
  <si>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</si>
  <si>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</si>
  <si>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</si>
  <si>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</si>
  <si>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</si>
  <si>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</si>
  <si>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</si>
  <si>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</si>
  <si>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</si>
  <si>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</si>
  <si>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</si>
  <si>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</si>
  <si>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</si>
  <si>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</si>
  <si>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</si>
  <si>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</si>
  <si>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</si>
  <si>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</si>
  <si>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</si>
  <si>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</si>
  <si>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</si>
  <si>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</si>
  <si>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</si>
  <si>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</si>
  <si>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</si>
  <si>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</si>
  <si>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</si>
  <si>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</si>
  <si>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</si>
  <si>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</si>
  <si>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</si>
  <si>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</si>
  <si>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</si>
  <si>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</si>
  <si>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</si>
  <si>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</si>
  <si>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</si>
  <si>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</si>
  <si>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</si>
  <si>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</si>
  <si>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</si>
  <si>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</si>
  <si>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</si>
  <si>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</si>
  <si>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</si>
  <si>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</si>
  <si>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</si>
  <si>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</si>
  <si>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</si>
  <si>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</si>
  <si>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</si>
  <si>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</si>
  <si>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</si>
  <si>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</si>
  <si>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</si>
  <si>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</si>
  <si>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</si>
  <si>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</si>
  <si>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</si>
  <si>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</si>
  <si>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</si>
  <si>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</si>
  <si>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</si>
  <si>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</si>
  <si>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</si>
  <si>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</si>
  <si>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</si>
  <si>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</si>
  <si>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</si>
  <si>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</si>
  <si>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</si>
  <si>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</si>
  <si>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</si>
  <si>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</si>
  <si>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</si>
  <si>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</si>
  <si>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</si>
  <si>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</si>
  <si>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</si>
  <si>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</si>
  <si>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</si>
  <si>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</si>
  <si>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</si>
  <si>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</si>
  <si>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</si>
  <si>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</si>
  <si>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</si>
  <si>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</si>
  <si>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</si>
  <si>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</si>
  <si>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</si>
  <si>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</si>
  <si>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</si>
  <si>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</si>
  <si>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</si>
  <si>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</si>
  <si>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</si>
  <si>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</si>
  <si>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</si>
  <si>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</si>
  <si>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</si>
  <si>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</si>
  <si>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</si>
  <si>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</si>
  <si>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</si>
  <si>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</si>
  <si>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</si>
  <si>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</si>
  <si>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</si>
  <si>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</si>
  <si>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</si>
  <si>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</si>
  <si>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</si>
  <si>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</si>
  <si>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</si>
  <si>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</si>
  <si>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</si>
  <si>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</si>
  <si>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</si>
  <si>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</si>
  <si>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</si>
  <si>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</si>
  <si>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</si>
  <si>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</si>
  <si>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</si>
  <si>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</si>
  <si>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</si>
  <si>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</si>
  <si>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</si>
  <si>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</si>
  <si>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</si>
  <si>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</si>
  <si>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</si>
  <si>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</si>
  <si>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</si>
  <si>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</si>
  <si>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</si>
  <si>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</si>
  <si>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</si>
  <si>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</si>
  <si>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</si>
  <si>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</si>
  <si>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</si>
  <si>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</si>
  <si>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</si>
  <si>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</si>
  <si>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</si>
  <si>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</si>
  <si>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</si>
  <si>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</si>
  <si>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</si>
  <si>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</si>
  <si>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</si>
  <si>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</si>
  <si>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</si>
  <si>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</si>
  <si>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</si>
  <si>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</si>
  <si>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</si>
  <si>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</si>
  <si>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</si>
  <si>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</si>
  <si>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</si>
  <si>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</si>
  <si>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</si>
  <si>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</si>
  <si>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</si>
  <si>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</si>
  <si>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</si>
  <si>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</si>
  <si>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</si>
  <si>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</si>
  <si>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</si>
  <si>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</si>
  <si>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</si>
  <si>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</si>
  <si>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</si>
  <si>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</si>
  <si>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</si>
  <si>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</si>
  <si>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</si>
  <si>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</si>
  <si>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</si>
  <si>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</si>
  <si>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</si>
  <si>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</si>
  <si>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</si>
  <si>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</si>
  <si>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</si>
  <si>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</si>
  <si>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</si>
  <si>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</si>
  <si>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</si>
  <si>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</si>
  <si>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</si>
  <si>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</si>
  <si>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</si>
  <si>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</si>
  <si>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</si>
  <si>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</si>
  <si>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</si>
  <si>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</si>
  <si>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</si>
  <si>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</si>
  <si>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</si>
  <si>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</si>
  <si>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</si>
  <si>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</si>
  <si>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</si>
  <si>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</si>
  <si>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</si>
  <si>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</si>
  <si>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</si>
  <si>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</si>
  <si>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</si>
  <si>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</si>
  <si>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</si>
  <si>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</si>
  <si>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</si>
  <si>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</si>
  <si>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</si>
  <si>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</si>
  <si>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</si>
  <si>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</si>
  <si>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</si>
  <si>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</si>
  <si>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</si>
  <si>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</si>
  <si>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</si>
  <si>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</si>
  <si>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</si>
  <si>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</si>
  <si>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</si>
  <si>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</si>
  <si>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</si>
  <si>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</si>
  <si>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</si>
  <si>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</si>
  <si>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</si>
  <si>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</si>
  <si>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</si>
  <si>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</si>
  <si>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</si>
  <si>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</si>
  <si>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</si>
  <si>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</si>
  <si>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</si>
  <si>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</si>
  <si>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</si>
  <si>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</si>
  <si>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</si>
  <si>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</si>
  <si>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</si>
  <si>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</si>
  <si>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</si>
  <si>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</si>
  <si>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</si>
  <si>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</si>
  <si>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</si>
  <si>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</si>
  <si>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</si>
  <si>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</si>
  <si>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</si>
  <si>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</si>
  <si>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</si>
  <si>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</si>
  <si>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</si>
  <si>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</si>
  <si>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</si>
  <si>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</si>
  <si>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</si>
  <si>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</si>
  <si>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</si>
  <si>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</si>
  <si>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</si>
  <si>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</si>
  <si>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</si>
  <si>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</si>
  <si>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</si>
  <si>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</si>
  <si>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</si>
  <si>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</si>
  <si>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</si>
  <si>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</si>
  <si>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</si>
  <si>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</si>
  <si>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</si>
  <si>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</si>
  <si>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</si>
  <si>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</si>
  <si>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</si>
  <si>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</si>
  <si>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</si>
  <si>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</si>
  <si>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</si>
  <si>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</si>
  <si>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</si>
  <si>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</si>
  <si>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</si>
  <si>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</si>
  <si>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</si>
  <si>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</si>
  <si>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</si>
  <si>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</si>
  <si>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</si>
  <si>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</si>
  <si>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</si>
  <si>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</si>
  <si>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</si>
  <si>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</si>
  <si>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</si>
  <si>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</si>
  <si>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</si>
  <si>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</si>
  <si>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</si>
  <si>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</si>
  <si>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</si>
  <si>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</si>
  <si>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</si>
  <si>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</si>
  <si>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</si>
  <si>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</si>
  <si>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</si>
  <si>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</si>
  <si>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</si>
  <si>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</si>
  <si>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</si>
  <si>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</si>
  <si>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</si>
  <si>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</si>
  <si>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</si>
  <si>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</si>
  <si>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</si>
  <si>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</si>
  <si>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</si>
  <si>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</si>
  <si>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</si>
  <si>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</si>
  <si>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</si>
  <si>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</si>
  <si>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</si>
  <si>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</si>
  <si>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</si>
  <si>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</si>
  <si>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</si>
  <si>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</si>
  <si>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</si>
  <si>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</si>
  <si>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</si>
  <si>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</si>
  <si>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</si>
  <si>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</si>
  <si>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</si>
  <si>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</si>
  <si>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</si>
  <si>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</si>
  <si>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</si>
  <si>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</si>
  <si>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</si>
  <si>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</si>
  <si>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</si>
  <si>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</si>
  <si>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</si>
  <si>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</si>
  <si>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</si>
  <si>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</si>
  <si>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</si>
  <si>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</si>
  <si>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</si>
  <si>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</si>
  <si>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</si>
  <si>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</si>
  <si>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</si>
  <si>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</si>
  <si>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</si>
  <si>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</si>
  <si>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</si>
  <si>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</si>
  <si>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</si>
  <si>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</si>
  <si>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</si>
  <si>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</si>
  <si>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</si>
  <si>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</si>
  <si>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</si>
  <si>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</si>
  <si>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</si>
  <si>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</si>
  <si>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</si>
  <si>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</si>
  <si>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</si>
  <si>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</si>
  <si>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</si>
  <si>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</si>
  <si>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</si>
  <si>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</si>
  <si>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</si>
  <si>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</si>
  <si>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</si>
  <si>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</si>
  <si>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</si>
  <si>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</si>
  <si>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</si>
  <si>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</si>
  <si>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</si>
  <si>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</si>
  <si>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</si>
  <si>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</si>
  <si>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</si>
  <si>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</si>
  <si>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</si>
  <si>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</si>
  <si>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</si>
  <si>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</si>
  <si>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</si>
  <si>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</si>
  <si>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</si>
  <si>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</si>
  <si>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</si>
  <si>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</si>
  <si>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</si>
  <si>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</si>
  <si>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</si>
  <si>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</si>
  <si>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</si>
  <si>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</si>
  <si>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</si>
  <si>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</si>
  <si>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</si>
  <si>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</si>
  <si>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</si>
  <si>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</si>
  <si>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</si>
  <si>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</si>
  <si>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</si>
  <si>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</si>
  <si>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</si>
  <si>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</si>
  <si>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</si>
  <si>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</si>
  <si>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</si>
  <si>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</si>
  <si>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</si>
  <si>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</si>
  <si>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</si>
  <si>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</si>
  <si>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</si>
  <si>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</si>
  <si>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</si>
  <si>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</si>
  <si>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</si>
  <si>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</si>
  <si>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</si>
  <si>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</si>
  <si>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</si>
  <si>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</si>
  <si>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</si>
  <si>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</si>
  <si>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</si>
  <si>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</si>
  <si>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</si>
  <si>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</si>
  <si>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</si>
  <si>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</si>
  <si>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</si>
  <si>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</si>
  <si>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</si>
  <si>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</si>
  <si>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</si>
  <si>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</si>
  <si>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</si>
  <si>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</si>
  <si>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</si>
  <si>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</si>
  <si>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</si>
  <si>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</si>
  <si>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</si>
  <si>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</si>
  <si>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</si>
  <si>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</si>
  <si>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</si>
  <si>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</si>
  <si>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</si>
  <si>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</si>
  <si>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</si>
  <si>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</si>
  <si>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</si>
  <si>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</si>
  <si>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</si>
  <si>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</si>
  <si>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</si>
  <si>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</si>
  <si>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</si>
  <si>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</si>
  <si>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</si>
  <si>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</si>
  <si>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</si>
  <si>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</si>
  <si>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</si>
  <si>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</si>
  <si>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</si>
  <si>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</si>
  <si>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</si>
  <si>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</si>
  <si>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</si>
  <si>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</si>
  <si>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</si>
  <si>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</si>
  <si>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</si>
  <si>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</si>
  <si>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</si>
  <si>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</si>
  <si>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</si>
  <si>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</si>
  <si>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</si>
  <si>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</si>
  <si>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</si>
  <si>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</si>
  <si>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</si>
  <si>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</si>
  <si>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</si>
  <si>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</si>
  <si>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</si>
  <si>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</si>
  <si>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</si>
  <si>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</si>
  <si>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</si>
  <si>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</si>
  <si>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</si>
  <si>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</si>
  <si>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</si>
  <si>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</si>
  <si>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</si>
  <si>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</si>
  <si>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</si>
  <si>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</si>
  <si>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</si>
  <si>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</si>
  <si>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</si>
  <si>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</si>
  <si>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</si>
  <si>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</si>
  <si>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</si>
  <si>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</si>
  <si>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</si>
  <si>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</si>
  <si>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</si>
  <si>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</si>
  <si>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</si>
  <si>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</si>
  <si>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</si>
  <si>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</si>
  <si>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</si>
  <si>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</si>
  <si>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</si>
  <si>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</si>
  <si>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</si>
  <si>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</si>
  <si>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</si>
  <si>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</si>
  <si>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</si>
  <si>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</si>
  <si>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</si>
  <si>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</si>
  <si>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</si>
  <si>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</si>
  <si>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</si>
  <si>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</si>
  <si>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</si>
  <si>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</si>
  <si>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</si>
  <si>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</si>
  <si>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</si>
  <si>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</si>
  <si>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</si>
  <si>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</si>
  <si>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</si>
  <si>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</si>
  <si>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</si>
  <si>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</si>
  <si>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</si>
  <si>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</si>
  <si>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</si>
  <si>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</si>
  <si>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</si>
  <si>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</si>
  <si>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</si>
  <si>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</si>
  <si>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</si>
  <si>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</si>
  <si>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</si>
  <si>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</si>
  <si>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</si>
  <si>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</si>
  <si>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</si>
  <si>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</si>
  <si>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</si>
  <si>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</si>
  <si>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</si>
  <si>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</si>
  <si>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</si>
  <si>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</si>
  <si>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</si>
  <si>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</si>
  <si>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</si>
  <si>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</si>
  <si>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</si>
  <si>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</si>
  <si>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</si>
  <si>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</si>
  <si>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</si>
  <si>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</si>
  <si>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</si>
  <si>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</si>
  <si>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</si>
  <si>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</si>
  <si>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</si>
  <si>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</si>
  <si>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</si>
  <si>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</si>
  <si>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</si>
  <si>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</si>
  <si>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</si>
  <si>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</si>
  <si>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</si>
  <si>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</si>
  <si>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</si>
  <si>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</si>
  <si>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</si>
  <si>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</si>
  <si>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</si>
  <si>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</si>
  <si>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</si>
  <si>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</si>
  <si>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</si>
  <si>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</si>
  <si>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</si>
  <si>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</si>
  <si>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</si>
  <si>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</si>
  <si>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</si>
  <si>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</si>
  <si>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</si>
  <si>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</si>
  <si>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</si>
  <si>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</si>
  <si>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</si>
  <si>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</si>
  <si>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</si>
  <si>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</si>
  <si>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</si>
  <si>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</si>
  <si>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</si>
  <si>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</si>
  <si>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</si>
  <si>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</si>
  <si>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</si>
  <si>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</si>
  <si>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</si>
  <si>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</si>
  <si>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</si>
  <si>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</si>
  <si>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</si>
  <si>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</si>
  <si>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</si>
  <si>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</si>
  <si>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</si>
  <si>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</si>
  <si>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</si>
  <si>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</si>
  <si>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</si>
  <si>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</si>
  <si>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</si>
  <si>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</si>
  <si>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</si>
  <si>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</si>
  <si>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</si>
  <si>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</si>
  <si>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</si>
  <si>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</si>
  <si>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</si>
  <si>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</si>
  <si>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</si>
  <si>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</si>
  <si>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</si>
  <si>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</si>
  <si>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</si>
  <si>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</si>
  <si>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</si>
  <si>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</si>
  <si>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</si>
  <si>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</si>
  <si>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</si>
  <si>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</si>
  <si>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</si>
  <si>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</si>
  <si>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</si>
  <si>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</si>
  <si>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</si>
  <si>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</si>
  <si>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</si>
  <si>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</si>
  <si>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</si>
  <si>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</si>
  <si>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</si>
  <si>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</si>
  <si>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</si>
  <si>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</si>
  <si>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</si>
  <si>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</si>
  <si>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</si>
  <si>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</si>
  <si>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</si>
  <si>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</si>
  <si>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</si>
  <si>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</si>
  <si>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</si>
  <si>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</si>
  <si>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</si>
  <si>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</si>
  <si>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</si>
  <si>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</si>
  <si>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</si>
  <si>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</si>
  <si>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</si>
  <si>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</si>
  <si>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</si>
  <si>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</si>
  <si>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</si>
  <si>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</si>
  <si>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</si>
  <si>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</si>
  <si>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</si>
  <si>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</si>
  <si>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</si>
  <si>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</si>
  <si>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</si>
  <si>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</si>
  <si>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</si>
  <si>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</si>
  <si>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</si>
  <si>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</si>
  <si>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</si>
  <si>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</si>
  <si>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</si>
  <si>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</si>
  <si>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</si>
  <si>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</si>
  <si>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</si>
  <si>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</si>
  <si>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</si>
  <si>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</si>
  <si>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</si>
  <si>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</si>
  <si>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</si>
  <si>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</si>
  <si>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</si>
  <si>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</si>
  <si>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</si>
  <si>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</si>
  <si>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</si>
  <si>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</si>
  <si>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</si>
  <si>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</si>
  <si>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</si>
  <si>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</si>
  <si>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</si>
  <si>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</si>
  <si>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</si>
  <si>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</si>
  <si>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</si>
  <si>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</si>
  <si>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</si>
  <si>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</si>
  <si>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</si>
  <si>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</si>
  <si>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</si>
  <si>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</si>
  <si>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</si>
  <si>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</si>
  <si>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</si>
  <si>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</si>
  <si>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</si>
  <si>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</si>
  <si>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</si>
  <si>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</si>
  <si>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</si>
  <si>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</si>
  <si>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</si>
  <si>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</si>
  <si>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</si>
  <si>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</si>
  <si>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</si>
  <si>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</si>
  <si>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</si>
  <si>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</si>
  <si>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</si>
  <si>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</si>
  <si>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</si>
  <si>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</si>
  <si>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</si>
  <si>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</si>
  <si>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</si>
  <si>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</si>
  <si>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</si>
  <si>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</si>
  <si>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</si>
  <si>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</si>
  <si>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</si>
  <si>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</si>
  <si>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</si>
  <si>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</si>
  <si>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</si>
  <si>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</si>
  <si>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</si>
  <si>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</si>
  <si>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</si>
  <si>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</si>
  <si>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</si>
  <si>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</si>
  <si>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</si>
  <si>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</si>
  <si>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</si>
  <si>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</si>
  <si>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</si>
  <si>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</si>
  <si>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</si>
  <si>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</si>
  <si>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</si>
  <si>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</si>
  <si>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</si>
  <si>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</si>
  <si>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</si>
  <si>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</si>
  <si>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</si>
  <si>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</si>
  <si>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</si>
  <si>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</si>
  <si>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</si>
  <si>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</si>
  <si>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</si>
  <si>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</si>
  <si>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</si>
  <si>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</si>
  <si>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</si>
  <si>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</si>
  <si>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</si>
  <si>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</si>
  <si>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</si>
  <si>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</si>
  <si>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</si>
  <si>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</si>
  <si>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</si>
  <si>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</si>
  <si>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</si>
  <si>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</si>
  <si>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</si>
  <si>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</si>
  <si>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</si>
  <si>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</si>
  <si>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</si>
  <si>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</si>
  <si>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</si>
  <si>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</si>
  <si>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</si>
  <si>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</si>
  <si>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</si>
  <si>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</si>
  <si>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</si>
  <si>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</si>
  <si>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</si>
  <si>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</si>
  <si>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</si>
  <si>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</si>
  <si>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</si>
  <si>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</si>
  <si>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</si>
  <si>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</si>
  <si>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</si>
  <si>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</si>
  <si>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</si>
  <si>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</si>
  <si>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</si>
  <si>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</si>
  <si>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</si>
  <si>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</si>
  <si>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</si>
  <si>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</si>
  <si>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</si>
  <si>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</si>
  <si>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</si>
  <si>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</si>
  <si>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</si>
  <si>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</si>
  <si>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</si>
  <si>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</si>
  <si>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</si>
  <si>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</si>
  <si>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</si>
  <si>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</si>
  <si>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</si>
  <si>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</si>
  <si>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</si>
  <si>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</si>
  <si>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</si>
  <si>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</si>
  <si>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</si>
  <si>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</si>
  <si>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</si>
  <si>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</si>
  <si>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</si>
  <si>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</si>
  <si>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</si>
  <si>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</si>
  <si>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</si>
  <si>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</si>
  <si>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</si>
  <si>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</si>
  <si>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</si>
  <si>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</si>
  <si>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</si>
  <si>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</si>
  <si>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</si>
  <si>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</si>
  <si>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</si>
  <si>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</si>
  <si>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</si>
  <si>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</si>
  <si>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</si>
  <si>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</si>
  <si>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</si>
  <si>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</si>
  <si>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</si>
  <si>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</si>
  <si>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</si>
  <si>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</si>
  <si>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</si>
  <si>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</si>
  <si>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</si>
  <si>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</si>
  <si>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</si>
  <si>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</si>
  <si>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</si>
  <si>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</si>
  <si>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</si>
  <si>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</si>
  <si>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</si>
  <si>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</si>
  <si>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</si>
  <si>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</si>
  <si>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</si>
  <si>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</si>
  <si>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</si>
  <si>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</si>
  <si>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</si>
  <si>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</si>
  <si>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</si>
  <si>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</si>
  <si>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</si>
  <si>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</si>
  <si>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</si>
  <si>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</si>
  <si>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</si>
  <si>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</si>
  <si>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</si>
  <si>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</si>
  <si>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</si>
  <si>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</si>
  <si>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</si>
  <si>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</si>
  <si>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</si>
  <si>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</si>
  <si>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</si>
  <si>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</si>
  <si>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</si>
  <si>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</si>
  <si>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</si>
  <si>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</si>
  <si>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</si>
  <si>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</si>
  <si>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</si>
  <si>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</si>
  <si>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</si>
  <si>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</si>
  <si>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</si>
  <si>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</si>
  <si>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</si>
  <si>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</si>
  <si>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</si>
  <si>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</si>
  <si>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</si>
  <si>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</si>
  <si>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</si>
  <si>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</si>
  <si>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</si>
  <si>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</si>
  <si>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</si>
  <si>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</si>
  <si>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</si>
  <si>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</si>
  <si>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</si>
  <si>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</si>
  <si>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</si>
  <si>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</si>
  <si>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</si>
  <si>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</si>
  <si>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</si>
  <si>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</si>
  <si>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</si>
  <si>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</si>
  <si>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</si>
  <si>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</si>
  <si>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</si>
  <si>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</si>
  <si>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</si>
  <si>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</si>
  <si>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</si>
  <si>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</si>
  <si>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</si>
  <si>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</si>
  <si>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</si>
  <si>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</si>
  <si>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</si>
  <si>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</si>
  <si>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</si>
  <si>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</si>
  <si>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</si>
  <si>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</si>
  <si>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</si>
  <si>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</si>
  <si>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</si>
  <si>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</si>
  <si>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</si>
  <si>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</si>
  <si>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</si>
  <si>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</si>
  <si>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</si>
  <si>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</si>
  <si>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</si>
  <si>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</si>
  <si>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</si>
  <si>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</si>
  <si>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</si>
  <si>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</si>
  <si>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</si>
  <si>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</si>
  <si>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</si>
  <si>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</si>
  <si>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</si>
  <si>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</si>
  <si>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</si>
  <si>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</si>
  <si>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</si>
  <si>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</si>
  <si>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</si>
  <si>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</si>
  <si>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</si>
  <si>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</si>
  <si>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</si>
  <si>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</si>
  <si>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</si>
  <si>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</si>
  <si>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</si>
  <si>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</si>
  <si>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</si>
  <si>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</si>
  <si>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</si>
  <si>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</si>
  <si>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</si>
  <si>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</si>
  <si>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</si>
  <si>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</si>
  <si>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</si>
  <si>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</si>
  <si>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</si>
  <si>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</si>
  <si>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</si>
  <si>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</si>
  <si>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</si>
  <si>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</si>
  <si>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</si>
  <si>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</si>
  <si>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</si>
  <si>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</si>
  <si>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</si>
  <si>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</si>
  <si>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</si>
  <si>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</si>
  <si>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</si>
  <si>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</si>
  <si>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</si>
  <si>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</si>
  <si>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</si>
  <si>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</si>
  <si>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</si>
  <si>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</si>
  <si>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</si>
  <si>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</si>
  <si>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</si>
  <si>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</si>
  <si>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</si>
  <si>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</si>
  <si>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</si>
  <si>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</si>
  <si>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</si>
  <si>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</si>
  <si>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</si>
  <si>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</si>
  <si>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</si>
  <si>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</si>
  <si>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</si>
  <si>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</si>
  <si>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</si>
  <si>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</si>
  <si>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</si>
  <si>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</si>
  <si>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</si>
  <si>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</si>
  <si>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</si>
  <si>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</si>
  <si>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</si>
  <si>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</si>
  <si>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</si>
  <si>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</si>
  <si>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</si>
  <si>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</si>
  <si>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</si>
  <si>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</si>
  <si>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</si>
  <si>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</si>
  <si>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</si>
  <si>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</si>
  <si>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</si>
  <si>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</si>
  <si>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</si>
  <si>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</si>
  <si>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</si>
  <si>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</si>
  <si>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</si>
  <si>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</si>
  <si>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</si>
  <si>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</si>
  <si>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</si>
  <si>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</si>
  <si>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</si>
  <si>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</si>
  <si>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</si>
  <si>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</si>
  <si>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</si>
  <si>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</si>
  <si>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</si>
  <si>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</si>
  <si>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</si>
  <si>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</si>
  <si>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</si>
  <si>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</si>
  <si>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</si>
  <si>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</si>
  <si>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</si>
  <si>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</si>
  <si>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</si>
  <si>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</si>
  <si>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</si>
  <si>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</si>
  <si>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</si>
  <si>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</si>
  <si>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</si>
  <si>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</si>
  <si>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</si>
  <si>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</si>
  <si>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</si>
  <si>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</si>
  <si>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</si>
  <si>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</si>
  <si>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</si>
  <si>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</si>
  <si>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</si>
  <si>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</si>
  <si>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</si>
  <si>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</si>
  <si>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</si>
  <si>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</si>
  <si>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</si>
  <si>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</si>
  <si>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</si>
  <si>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</si>
  <si>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</si>
  <si>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</si>
  <si>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</si>
  <si>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</si>
  <si>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</si>
  <si>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</si>
  <si>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</si>
  <si>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</si>
  <si>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</si>
  <si>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</si>
  <si>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</si>
  <si>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</si>
  <si>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</si>
  <si>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</si>
  <si>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</si>
  <si>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</si>
  <si>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</si>
  <si>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</si>
  <si>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</si>
  <si>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</si>
  <si>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</si>
  <si>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</si>
  <si>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</si>
  <si>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</si>
  <si>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</si>
  <si>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</si>
  <si>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</si>
  <si>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</si>
  <si>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</si>
  <si>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</si>
  <si>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</si>
  <si>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</si>
  <si>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</si>
  <si>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</si>
  <si>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</si>
  <si>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</si>
  <si>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</si>
  <si>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</si>
  <si>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</si>
  <si>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</si>
  <si>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</si>
  <si>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</si>
  <si>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</si>
  <si>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</si>
  <si>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</si>
  <si>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</si>
  <si>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</si>
  <si>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</si>
  <si>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</si>
  <si>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</si>
  <si>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</si>
  <si>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</si>
  <si>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</si>
  <si>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</si>
  <si>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</si>
  <si>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</si>
  <si>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</si>
  <si>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</si>
  <si>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</si>
  <si>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</si>
  <si>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</si>
  <si>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</si>
  <si>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</si>
  <si>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</si>
  <si>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</si>
  <si>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</si>
  <si>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</si>
  <si>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</si>
  <si>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</si>
  <si>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</si>
  <si>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</si>
  <si>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</si>
  <si>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</si>
  <si>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</si>
  <si>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</si>
  <si>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</si>
  <si>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</si>
  <si>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</si>
  <si>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</si>
  <si>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</si>
  <si>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</si>
  <si>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</si>
  <si>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</si>
  <si>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</si>
  <si>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</si>
  <si>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</si>
  <si>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</si>
  <si>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</si>
  <si>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</si>
  <si>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</si>
  <si>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</si>
  <si>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</si>
  <si>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</si>
  <si>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</si>
  <si>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</si>
  <si>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</si>
  <si>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</si>
  <si>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</si>
  <si>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</si>
  <si>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</si>
  <si>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</si>
  <si>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</si>
  <si>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</si>
  <si>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</si>
  <si>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</si>
  <si>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</si>
  <si>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</si>
  <si>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</si>
  <si>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</si>
  <si>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</si>
  <si>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</si>
  <si>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</si>
  <si>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</si>
  <si>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</si>
  <si>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</si>
  <si>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</si>
  <si>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</si>
  <si>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</si>
  <si>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</si>
  <si>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</si>
  <si>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</si>
  <si>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</si>
  <si>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</si>
  <si>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</si>
  <si>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</si>
  <si>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</si>
  <si>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</si>
  <si>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</si>
  <si>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</si>
  <si>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</si>
  <si>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</si>
  <si>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</si>
  <si>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</si>
  <si>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</si>
  <si>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</si>
  <si>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</si>
  <si>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</si>
  <si>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</si>
  <si>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</si>
  <si>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</si>
  <si>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</si>
  <si>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</si>
  <si>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</si>
  <si>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</si>
  <si>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</si>
  <si>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</si>
  <si>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</si>
  <si>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</si>
  <si>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</si>
  <si>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</si>
  <si>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</si>
  <si>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</si>
  <si>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</si>
  <si>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</si>
  <si>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</si>
  <si>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</si>
  <si>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</si>
  <si>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</si>
  <si>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</si>
  <si>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</si>
  <si>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</si>
  <si>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</si>
  <si>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</si>
  <si>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</si>
  <si>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</si>
  <si>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</si>
  <si>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</si>
  <si>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</si>
  <si>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</si>
  <si>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</si>
  <si>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</si>
  <si>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</si>
  <si>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</si>
  <si>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</si>
  <si>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</si>
  <si>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</si>
  <si>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</si>
  <si>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</si>
  <si>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</si>
  <si>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</si>
  <si>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</si>
  <si>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</si>
  <si>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</si>
  <si>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</si>
  <si>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</si>
  <si>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</si>
  <si>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</si>
  <si>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</si>
  <si>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</si>
  <si>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</si>
  <si>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</si>
  <si>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</si>
  <si>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</si>
  <si>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</si>
  <si>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</si>
  <si>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</si>
  <si>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</si>
  <si>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</si>
  <si>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</si>
  <si>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</si>
  <si>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</si>
  <si>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</si>
  <si>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</si>
  <si>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</si>
  <si>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</si>
  <si>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</si>
  <si>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</si>
  <si>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</si>
  <si>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</si>
  <si>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</si>
  <si>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</si>
  <si>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</si>
  <si>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</si>
  <si>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</si>
  <si>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</si>
  <si>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</si>
  <si>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</si>
  <si>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</si>
  <si>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</si>
  <si>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</si>
  <si>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</si>
  <si>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</si>
  <si>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</si>
  <si>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</si>
  <si>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</si>
  <si>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</si>
  <si>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</si>
  <si>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</si>
  <si>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</si>
  <si>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</si>
  <si>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</si>
  <si>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</si>
  <si>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</si>
  <si>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</si>
  <si>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</si>
  <si>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</si>
  <si>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</si>
  <si>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</si>
  <si>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</si>
  <si>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</si>
  <si>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</si>
  <si>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</si>
  <si>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</si>
  <si>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</si>
  <si>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</si>
  <si>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</si>
  <si>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</si>
  <si>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</si>
  <si>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</si>
  <si>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</si>
  <si>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</si>
  <si>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</si>
  <si>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</si>
  <si>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</si>
  <si>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</si>
  <si>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</si>
  <si>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</si>
  <si>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</si>
  <si>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</si>
  <si>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</si>
  <si>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</si>
  <si>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</si>
  <si>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</si>
  <si>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</si>
  <si>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</si>
  <si>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</si>
  <si>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</si>
  <si>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</si>
  <si>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</si>
  <si>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</si>
  <si>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</si>
  <si>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</si>
  <si>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</si>
  <si>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</si>
  <si>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</si>
  <si>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</si>
  <si>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</si>
  <si>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</si>
  <si>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</si>
  <si>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</si>
  <si>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</si>
  <si>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</si>
  <si>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</si>
  <si>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</si>
  <si>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</si>
  <si>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</si>
  <si>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</si>
  <si>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</si>
  <si>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</si>
  <si>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</si>
  <si>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</si>
  <si>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</si>
  <si>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</si>
  <si>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</si>
  <si>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</si>
  <si>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</si>
  <si>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</si>
  <si>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</si>
  <si>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</si>
  <si>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</si>
  <si>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</si>
  <si>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</si>
  <si>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</si>
  <si>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</si>
  <si>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</si>
  <si>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</si>
  <si>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</si>
  <si>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</si>
  <si>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</si>
  <si>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</si>
  <si>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</si>
  <si>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</si>
  <si>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</si>
  <si>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</si>
  <si>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</si>
  <si>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</si>
  <si>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</si>
  <si>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</si>
  <si>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</si>
  <si>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</si>
  <si>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</si>
  <si>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</si>
  <si>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</si>
  <si>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</si>
  <si>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</si>
  <si>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</si>
  <si>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</si>
  <si>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</si>
  <si>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</si>
  <si>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</si>
  <si>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</si>
  <si>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</si>
  <si>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</si>
  <si>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</si>
  <si>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</si>
  <si>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</si>
  <si>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</si>
  <si>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</si>
  <si>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</si>
  <si>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</si>
  <si>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</si>
  <si>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</si>
  <si>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</si>
  <si>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</si>
  <si>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</si>
  <si>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</si>
  <si>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</si>
  <si>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</si>
  <si>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</si>
  <si>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</si>
  <si>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</si>
  <si>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</si>
  <si>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</si>
  <si>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</si>
  <si>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</si>
  <si>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</si>
  <si>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</si>
  <si>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</si>
  <si>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</si>
  <si>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</si>
  <si>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</si>
  <si>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</si>
  <si>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</si>
  <si>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</si>
  <si>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</si>
  <si>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</si>
  <si>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</si>
  <si>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</si>
  <si>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</si>
  <si>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</si>
  <si>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</si>
  <si>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</si>
  <si>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</si>
  <si>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</si>
  <si>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</si>
  <si>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</si>
  <si>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</si>
  <si>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</si>
  <si>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</si>
  <si>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</si>
  <si>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</si>
  <si>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</si>
  <si>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</si>
  <si>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</si>
  <si>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</si>
  <si>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</si>
  <si>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</si>
  <si>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</si>
  <si>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</si>
  <si>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</si>
  <si>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</si>
  <si>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</si>
  <si>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</si>
  <si>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</si>
  <si>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</si>
  <si>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</si>
  <si>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</si>
  <si>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</si>
  <si>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</si>
  <si>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</si>
  <si>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</si>
  <si>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</si>
  <si>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</si>
  <si>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</si>
  <si>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</si>
  <si>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</si>
  <si>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</si>
  <si>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</si>
  <si>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</si>
  <si>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</si>
  <si>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</si>
  <si>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</si>
  <si>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</si>
  <si>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</si>
  <si>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</si>
  <si>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</si>
  <si>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</si>
  <si>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</si>
  <si>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</si>
  <si>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</si>
  <si>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</si>
  <si>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</si>
  <si>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</si>
  <si>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</si>
  <si>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</si>
  <si>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</si>
  <si>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</si>
  <si>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</si>
  <si>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</si>
  <si>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</si>
  <si>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</si>
  <si>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</si>
  <si>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</si>
  <si>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</si>
  <si>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</si>
  <si>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</si>
  <si>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</si>
  <si>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</si>
  <si>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</si>
  <si>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</si>
  <si>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</si>
  <si>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</si>
  <si>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</si>
  <si>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</si>
  <si>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</si>
  <si>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</si>
  <si>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</si>
  <si>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</si>
  <si>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</si>
  <si>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</si>
  <si>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</si>
  <si>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</si>
  <si>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</si>
  <si>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</si>
  <si>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</si>
  <si>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</si>
  <si>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</si>
  <si>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</si>
  <si>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</si>
  <si>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</si>
  <si>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</si>
  <si>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</si>
  <si>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</si>
  <si>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</si>
  <si>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</si>
  <si>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</si>
  <si>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</si>
  <si>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</si>
  <si>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</si>
  <si>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</si>
  <si>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</si>
  <si>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</si>
  <si>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</si>
  <si>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</si>
  <si>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</si>
  <si>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</si>
  <si>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</si>
  <si>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</si>
  <si>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</si>
  <si>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</si>
  <si>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</si>
  <si>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</si>
  <si>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</si>
  <si>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</si>
  <si>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</si>
  <si>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</si>
  <si>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</si>
  <si>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</si>
  <si>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</si>
  <si>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</si>
  <si>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</si>
  <si>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</si>
  <si>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</si>
  <si>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</si>
  <si>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</si>
  <si>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</si>
  <si>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</si>
  <si>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</si>
  <si>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</si>
  <si>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</si>
  <si>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</si>
  <si>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</si>
  <si>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</si>
  <si>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</si>
  <si>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</si>
  <si>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</si>
  <si>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</si>
  <si>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</si>
  <si>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</si>
  <si>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</si>
  <si>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</si>
  <si>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</si>
  <si>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</si>
  <si>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</si>
  <si>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</si>
  <si>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</si>
  <si>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</si>
  <si>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</si>
  <si>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</si>
  <si>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</si>
  <si>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</si>
  <si>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</si>
  <si>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</si>
  <si>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</si>
  <si>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</si>
  <si>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</si>
  <si>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</si>
  <si>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</si>
  <si>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</si>
  <si>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</si>
  <si>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</si>
  <si>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</si>
  <si>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</si>
  <si>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</si>
  <si>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</si>
  <si>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</si>
  <si>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</si>
  <si>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</si>
  <si>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</si>
  <si>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</si>
  <si>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</si>
  <si>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</si>
  <si>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</si>
  <si>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</si>
  <si>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</si>
  <si>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</si>
  <si>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</si>
  <si>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</si>
  <si>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</si>
  <si>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</si>
  <si>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</si>
  <si>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</si>
  <si>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</si>
  <si>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</si>
  <si>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</si>
  <si>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</si>
  <si>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</si>
  <si>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</si>
  <si>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</si>
  <si>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</si>
  <si>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</si>
  <si>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</si>
  <si>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</si>
  <si>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</si>
  <si>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</si>
  <si>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</si>
  <si>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</si>
  <si>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</si>
  <si>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</si>
  <si>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</si>
  <si>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</si>
  <si>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</si>
  <si>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</si>
  <si>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</si>
  <si>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</si>
  <si>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</si>
  <si>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</si>
  <si>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</si>
  <si>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</si>
  <si>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</si>
  <si>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</si>
  <si>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</si>
  <si>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</si>
  <si>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</si>
  <si>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</si>
  <si>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</si>
  <si>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</si>
  <si>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</si>
  <si>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</si>
  <si>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</si>
  <si>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</si>
  <si>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</si>
  <si>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</si>
  <si>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</si>
  <si>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</si>
  <si>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</si>
  <si>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</si>
  <si>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</si>
  <si>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</si>
  <si>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</si>
  <si>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</si>
  <si>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</si>
  <si>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</si>
  <si>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</si>
  <si>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</si>
  <si>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</si>
  <si>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</si>
  <si>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</si>
  <si>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</si>
  <si>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</si>
  <si>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</si>
  <si>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</si>
  <si>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</si>
  <si>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</si>
  <si>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</si>
  <si>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</si>
  <si>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</si>
  <si>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</si>
  <si>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</si>
  <si>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</si>
  <si>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</si>
  <si>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</si>
  <si>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</si>
  <si>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</si>
  <si>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</si>
  <si>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</si>
  <si>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</si>
  <si>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</si>
  <si>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</si>
  <si>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</si>
  <si>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</si>
  <si>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</si>
  <si>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</si>
  <si>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</si>
  <si>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</si>
  <si>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</si>
  <si>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</si>
  <si>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</si>
  <si>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</si>
  <si>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</si>
  <si>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</si>
  <si>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</si>
  <si>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</si>
  <si>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</si>
  <si>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</si>
  <si>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</si>
  <si>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</si>
  <si>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</si>
  <si>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</si>
  <si>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</si>
  <si>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</si>
  <si>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</si>
  <si>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</si>
  <si>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</si>
  <si>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</si>
  <si>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</si>
  <si>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</si>
  <si>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</si>
  <si>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</si>
  <si>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</si>
  <si>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</si>
  <si>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</si>
  <si>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</si>
  <si>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</si>
  <si>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</si>
  <si>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</si>
  <si>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</si>
  <si>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</si>
  <si>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</si>
  <si>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</si>
  <si>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</si>
  <si>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</si>
  <si>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</si>
  <si>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</si>
  <si>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</si>
  <si>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</si>
  <si>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</si>
  <si>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</si>
  <si>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</si>
  <si>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</si>
  <si>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</si>
  <si>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</si>
  <si>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</si>
  <si>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</si>
  <si>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</si>
  <si>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</si>
  <si>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</si>
  <si>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</si>
  <si>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</si>
  <si>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</si>
  <si>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</si>
  <si>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</si>
  <si>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</si>
  <si>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</si>
  <si>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</si>
  <si>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</si>
  <si>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</si>
  <si>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</si>
  <si>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</si>
  <si>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</si>
  <si>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</si>
  <si>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</si>
  <si>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</si>
  <si>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</si>
  <si>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</si>
  <si>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</si>
  <si>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</si>
  <si>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</si>
  <si>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</si>
  <si>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</si>
  <si>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</si>
  <si>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</si>
  <si>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</si>
  <si>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</si>
  <si>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</si>
  <si>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</si>
  <si>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</si>
  <si>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</si>
  <si>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</si>
  <si>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</si>
  <si>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</si>
  <si>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</si>
  <si>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</si>
  <si>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</si>
  <si>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</si>
  <si>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</si>
  <si>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</si>
  <si>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</si>
  <si>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</si>
  <si>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</si>
  <si>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</si>
  <si>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</si>
  <si>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</si>
  <si>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</si>
  <si>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</si>
  <si>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</si>
  <si>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</si>
  <si>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</si>
  <si>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</si>
  <si>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</si>
  <si>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</si>
  <si>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</si>
  <si>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</si>
  <si>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</si>
  <si>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</si>
  <si>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</si>
  <si>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</si>
  <si>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</si>
  <si>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</si>
  <si>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</si>
  <si>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</si>
  <si>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</si>
  <si>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</si>
  <si>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</si>
  <si>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</si>
  <si>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</si>
  <si>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</si>
  <si>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</si>
  <si>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</si>
  <si>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</si>
  <si>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</si>
  <si>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</si>
  <si>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</si>
  <si>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</si>
  <si>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</si>
  <si>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</si>
  <si>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</si>
  <si>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</si>
  <si>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</si>
  <si>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</si>
  <si>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</si>
  <si>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</si>
  <si>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</si>
  <si>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</si>
  <si>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</si>
  <si>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</si>
  <si>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</si>
  <si>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</si>
  <si>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</si>
  <si>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</si>
  <si>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</si>
  <si>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</si>
  <si>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</si>
  <si>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</si>
  <si>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</si>
  <si>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</si>
  <si>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</si>
  <si>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</si>
  <si>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</si>
  <si>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</si>
  <si>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</si>
  <si>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</si>
  <si>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</si>
  <si>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</si>
  <si>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</si>
  <si>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</si>
  <si>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</si>
  <si>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</si>
  <si>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</si>
  <si>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</si>
  <si>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</si>
  <si>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</si>
  <si>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</si>
  <si>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</si>
  <si>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</si>
  <si>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</si>
  <si>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</si>
  <si>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</si>
  <si>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</si>
  <si>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</si>
  <si>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</si>
  <si>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</si>
  <si>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</si>
  <si>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</si>
  <si>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</si>
  <si>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</si>
  <si>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</si>
  <si>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</si>
  <si>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</si>
  <si>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</si>
  <si>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</si>
  <si>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</si>
  <si>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</si>
  <si>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</si>
  <si>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</si>
  <si>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</si>
  <si>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</si>
  <si>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</si>
  <si>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</si>
  <si>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</si>
  <si>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</si>
  <si>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</si>
  <si>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</si>
  <si>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</si>
  <si>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</si>
  <si>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</si>
  <si>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</si>
  <si>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</si>
  <si>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</si>
  <si>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</si>
  <si>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</si>
  <si>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</si>
  <si>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</si>
  <si>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</si>
  <si>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</si>
  <si>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</si>
  <si>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</si>
  <si>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</si>
  <si>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</si>
  <si>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</si>
  <si>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</si>
  <si>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</si>
  <si>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</si>
  <si>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</si>
  <si>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</si>
  <si>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</si>
  <si>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</si>
  <si>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</si>
  <si>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</si>
  <si>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</si>
  <si>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</si>
  <si>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</si>
  <si>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</si>
  <si>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</si>
  <si>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</si>
  <si>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</si>
  <si>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</si>
  <si>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</si>
  <si>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</si>
  <si>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</si>
  <si>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</si>
  <si>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</si>
  <si>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</si>
  <si>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</si>
  <si>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</si>
  <si>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</si>
  <si>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</si>
  <si>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</si>
  <si>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</si>
  <si>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</si>
  <si>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</si>
  <si>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</si>
  <si>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</si>
  <si>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</si>
  <si>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</si>
  <si>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</si>
  <si>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</si>
  <si>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</si>
  <si>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</si>
  <si>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</si>
  <si>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</si>
  <si>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</si>
  <si>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</si>
  <si>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</si>
  <si>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</si>
  <si>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</si>
  <si>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</si>
  <si>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</si>
  <si>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</si>
  <si>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</si>
  <si>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</si>
  <si>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</si>
  <si>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</si>
  <si>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</si>
  <si>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</si>
  <si>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</si>
  <si>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</si>
  <si>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</si>
  <si>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</si>
  <si>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</si>
  <si>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</si>
  <si>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</si>
  <si>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</si>
  <si>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</si>
  <si>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</si>
  <si>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</si>
  <si>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</si>
  <si>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</si>
  <si>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</si>
  <si>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</si>
  <si>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</si>
  <si>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</si>
  <si>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</si>
  <si>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</si>
  <si>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</si>
  <si>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</si>
  <si>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</si>
  <si>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</si>
  <si>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</si>
  <si>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</si>
  <si>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</si>
  <si>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</si>
  <si>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</si>
  <si>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</si>
  <si>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</si>
  <si>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</si>
  <si>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</si>
  <si>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</si>
  <si>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</si>
  <si>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</si>
  <si>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</si>
  <si>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</si>
  <si>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</si>
  <si>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</si>
  <si>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</si>
  <si>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</si>
  <si>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</si>
  <si>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</si>
  <si>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</si>
  <si>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</si>
  <si>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</si>
  <si>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</si>
  <si>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</si>
  <si>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</si>
  <si>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</si>
  <si>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</si>
  <si>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</si>
  <si>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</si>
  <si>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</si>
  <si>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</si>
  <si>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</si>
  <si>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</si>
  <si>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</si>
  <si>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</si>
  <si>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</si>
  <si>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</si>
  <si>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</si>
  <si>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</si>
  <si>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</si>
  <si>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</si>
  <si>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</si>
  <si>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</si>
  <si>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</si>
  <si>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</si>
  <si>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</si>
  <si>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</si>
  <si>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</si>
  <si>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</si>
  <si>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</si>
  <si>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</si>
  <si>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</si>
  <si>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</si>
  <si>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</si>
  <si>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</si>
  <si>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</si>
  <si>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</si>
  <si>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</si>
  <si>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</si>
  <si>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</si>
  <si>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</si>
  <si>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</si>
  <si>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</si>
  <si>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</si>
  <si>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</si>
  <si>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</si>
  <si>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</si>
  <si>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</si>
  <si>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</si>
  <si>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</si>
  <si>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</si>
  <si>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</si>
  <si>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</si>
  <si>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</si>
  <si>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</si>
  <si>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</si>
  <si>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</si>
  <si>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</si>
  <si>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</si>
  <si>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</si>
  <si>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</si>
  <si>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</si>
  <si>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</si>
  <si>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</si>
  <si>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</si>
  <si>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</si>
  <si>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</si>
  <si>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</si>
  <si>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</si>
  <si>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</si>
  <si>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</si>
  <si>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</si>
  <si>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</si>
  <si>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</si>
  <si>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</si>
  <si>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</si>
  <si>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</si>
  <si>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</si>
  <si>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</si>
  <si>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</si>
  <si>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</si>
  <si>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</si>
  <si>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</si>
  <si>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</si>
  <si>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</si>
  <si>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</si>
  <si>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</si>
  <si>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</si>
  <si>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</si>
  <si>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</si>
  <si>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</si>
  <si>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</si>
  <si>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</si>
  <si>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</si>
  <si>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</si>
  <si>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</si>
  <si>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</si>
  <si>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</si>
  <si>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</si>
  <si>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</si>
  <si>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</si>
  <si>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</si>
  <si>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</si>
  <si>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</si>
  <si>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</si>
  <si>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</si>
  <si>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</si>
  <si>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</si>
  <si>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</si>
  <si>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</si>
  <si>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</si>
  <si>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</si>
  <si>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</si>
  <si>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</si>
  <si>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</si>
  <si>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</si>
  <si>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</si>
  <si>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</si>
  <si>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</si>
  <si>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</si>
  <si>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</si>
  <si>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</si>
  <si>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</si>
  <si>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</si>
  <si>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</si>
  <si>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</si>
  <si>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</si>
  <si>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</si>
  <si>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</si>
  <si>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</si>
  <si>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</si>
  <si>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</si>
  <si>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</si>
  <si>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</si>
  <si>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</si>
  <si>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</si>
  <si>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</si>
  <si>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</si>
  <si>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</si>
  <si>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</si>
  <si>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</si>
  <si>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</si>
  <si>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</si>
  <si>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</si>
  <si>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</si>
  <si>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</si>
  <si>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</si>
  <si>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</si>
  <si>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</si>
  <si>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</si>
  <si>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</si>
  <si>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</si>
  <si>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</si>
  <si>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</si>
  <si>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</si>
  <si>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</si>
  <si>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</si>
  <si>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</si>
  <si>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</si>
  <si>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</si>
  <si>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</si>
  <si>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</si>
  <si>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</si>
  <si>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</si>
  <si>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</si>
  <si>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</si>
  <si>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</si>
  <si>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</si>
  <si>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</si>
  <si>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</si>
  <si>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</si>
  <si>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</si>
  <si>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</si>
  <si>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</si>
  <si>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</si>
  <si>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</si>
  <si>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</si>
  <si>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</si>
  <si>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</si>
  <si>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</si>
  <si>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</si>
  <si>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</si>
  <si>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</si>
  <si>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</si>
  <si>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</si>
  <si>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</si>
  <si>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</si>
  <si>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</si>
  <si>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</si>
  <si>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</si>
  <si>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</si>
  <si>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</si>
  <si>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</si>
  <si>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</si>
  <si>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</si>
  <si>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</si>
  <si>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</si>
  <si>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</si>
  <si>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</si>
  <si>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</si>
  <si>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</si>
  <si>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</si>
  <si>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</si>
  <si>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</si>
  <si>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</si>
  <si>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</si>
  <si>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</si>
  <si>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</si>
  <si>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</si>
  <si>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</si>
  <si>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</si>
  <si>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</si>
  <si>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</si>
  <si>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</si>
  <si>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</si>
  <si>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</si>
  <si>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</si>
  <si>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</si>
  <si>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</si>
  <si>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</si>
  <si>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</si>
  <si>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</si>
  <si>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</si>
  <si>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</si>
  <si>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</si>
  <si>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</si>
  <si>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</si>
  <si>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</si>
  <si>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</si>
  <si>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</si>
  <si>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</si>
  <si>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</si>
  <si>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</si>
  <si>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</si>
  <si>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</si>
  <si>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</si>
  <si>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</si>
  <si>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</si>
  <si>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</si>
  <si>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</si>
  <si>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</si>
  <si>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</si>
  <si>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</si>
  <si>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</si>
  <si>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</si>
  <si>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</si>
  <si>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</si>
  <si>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</si>
  <si>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</si>
  <si>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</si>
  <si>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</si>
  <si>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</si>
  <si>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</si>
  <si>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</si>
  <si>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</si>
  <si>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</si>
  <si>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</si>
  <si>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</si>
  <si>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</si>
  <si>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</si>
  <si>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</si>
  <si>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</si>
  <si>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</si>
  <si>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</si>
  <si>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</si>
  <si>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</si>
  <si>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</si>
  <si>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</si>
  <si>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</si>
  <si>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</si>
  <si>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</si>
  <si>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</si>
  <si>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</si>
  <si>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</si>
  <si>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</si>
  <si>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</si>
  <si>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</si>
  <si>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</si>
  <si>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</si>
  <si>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</si>
  <si>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</si>
  <si>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</si>
  <si>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</si>
  <si>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</si>
  <si>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</si>
  <si>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</si>
  <si>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</si>
  <si>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</si>
  <si>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</si>
  <si>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</si>
  <si>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</si>
  <si>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</si>
  <si>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</si>
  <si>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</si>
  <si>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</si>
  <si>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</si>
  <si>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</si>
  <si>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</si>
  <si>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</si>
  <si>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</si>
  <si>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</si>
  <si>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</si>
  <si>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</si>
  <si>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</si>
  <si>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</si>
  <si>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</si>
  <si>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</si>
  <si>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</si>
  <si>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</si>
  <si>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</si>
  <si>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</si>
  <si>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</si>
  <si>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</si>
  <si>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</si>
  <si>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</si>
  <si>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</si>
  <si>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</si>
  <si>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</si>
  <si>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</si>
  <si>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</si>
  <si>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</si>
  <si>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</si>
  <si>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</si>
  <si>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</si>
  <si>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</si>
  <si>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</si>
  <si>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</si>
  <si>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</si>
  <si>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</si>
  <si>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</si>
  <si>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</si>
  <si>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</si>
  <si>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</si>
  <si>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</si>
  <si>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</si>
  <si>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</si>
  <si>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</si>
  <si>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</si>
  <si>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</si>
  <si>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</si>
  <si>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</si>
  <si>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</si>
  <si>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</si>
  <si>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</si>
  <si>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</si>
  <si>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</si>
  <si>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</si>
  <si>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</si>
  <si>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</si>
  <si>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</si>
  <si>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</si>
  <si>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</si>
  <si>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</si>
  <si>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</si>
  <si>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</si>
  <si>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</si>
  <si>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</si>
  <si>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</si>
  <si>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</si>
  <si>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</si>
  <si>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</si>
  <si>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</si>
  <si>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</si>
  <si>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</si>
  <si>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</si>
  <si>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</si>
  <si>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</si>
  <si>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</si>
  <si>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</si>
  <si>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</si>
  <si>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</si>
  <si>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</si>
  <si>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</si>
  <si>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</si>
  <si>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</si>
  <si>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</si>
  <si>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</si>
  <si>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</si>
  <si>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</si>
  <si>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</si>
  <si>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</si>
  <si>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</si>
  <si>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</si>
  <si>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</si>
  <si>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</si>
  <si>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</si>
  <si>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</si>
  <si>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</si>
  <si>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</si>
  <si>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</si>
  <si>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</si>
  <si>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</si>
  <si>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</si>
  <si>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</si>
  <si>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</si>
  <si>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</si>
  <si>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</si>
  <si>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</si>
  <si>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</si>
  <si>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</si>
  <si>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</si>
  <si>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</si>
  <si>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</si>
  <si>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</si>
  <si>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</si>
  <si>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</si>
  <si>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</si>
  <si>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</si>
  <si>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</si>
  <si>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</si>
  <si>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</si>
  <si>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</si>
  <si>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</si>
  <si>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</si>
  <si>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</si>
  <si>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</si>
  <si>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</si>
  <si>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</si>
  <si>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</si>
  <si>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</si>
  <si>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</si>
  <si>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</si>
  <si>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</si>
  <si>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</si>
  <si>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</si>
  <si>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</si>
  <si>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</si>
  <si>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</si>
  <si>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</si>
  <si>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</si>
  <si>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</si>
  <si>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</si>
  <si>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</si>
  <si>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</si>
  <si>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</si>
  <si>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</si>
  <si>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</si>
  <si>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</si>
  <si>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</si>
  <si>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</si>
  <si>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</si>
  <si>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</si>
  <si>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</si>
  <si>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</si>
  <si>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</si>
  <si>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</si>
  <si>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</si>
  <si>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</si>
  <si>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</si>
  <si>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</si>
  <si>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</si>
  <si>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</si>
  <si>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</si>
  <si>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</si>
  <si>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</si>
  <si>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</si>
  <si>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</si>
  <si>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</si>
  <si>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</si>
  <si>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</si>
  <si>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</si>
  <si>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</si>
  <si>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</si>
  <si>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</si>
  <si>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</si>
  <si>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</si>
  <si>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</si>
  <si>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</si>
  <si>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</si>
  <si>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</si>
  <si>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</si>
  <si>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</si>
  <si>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</si>
  <si>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</si>
  <si>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</si>
  <si>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</si>
  <si>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</si>
  <si>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</si>
  <si>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</si>
  <si>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</si>
  <si>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</si>
  <si>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</si>
  <si>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</si>
  <si>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</si>
  <si>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</si>
  <si>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</si>
  <si>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</si>
  <si>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</si>
  <si>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</si>
  <si>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</si>
  <si>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</si>
  <si>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</si>
  <si>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</si>
  <si>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</si>
  <si>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</si>
  <si>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</si>
  <si>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</si>
  <si>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</si>
  <si>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</si>
  <si>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</si>
  <si>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</si>
  <si>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</si>
  <si>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</si>
  <si>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</si>
  <si>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</si>
  <si>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</si>
  <si>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</si>
  <si>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</si>
  <si>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</si>
  <si>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</si>
  <si>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</si>
  <si>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</si>
  <si>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</si>
  <si>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</si>
  <si>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</si>
  <si>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</si>
  <si>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</si>
  <si>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</si>
  <si>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</si>
  <si>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</si>
  <si>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</si>
  <si>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</si>
  <si>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</si>
  <si>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</si>
  <si>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</si>
  <si>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</si>
  <si>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</si>
  <si>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</si>
  <si>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</si>
  <si>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</si>
  <si>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</si>
  <si>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</si>
  <si>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</si>
  <si>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</si>
  <si>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</si>
  <si>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</si>
  <si>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</si>
  <si>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</si>
  <si>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</si>
  <si>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</si>
  <si>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</si>
  <si>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</si>
  <si>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</si>
  <si>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</si>
  <si>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</si>
  <si>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</si>
  <si>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</si>
  <si>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</si>
  <si>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</si>
  <si>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</si>
  <si>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</si>
  <si>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</si>
  <si>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</si>
  <si>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</si>
  <si>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</si>
  <si>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</si>
  <si>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</si>
  <si>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</si>
  <si>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</si>
  <si>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</si>
  <si>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</si>
  <si>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</si>
  <si>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</si>
  <si>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</si>
  <si>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</si>
  <si>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</si>
  <si>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</si>
  <si>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</si>
  <si>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</si>
  <si>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</si>
  <si>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</si>
  <si>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</si>
  <si>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</si>
  <si>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</si>
  <si>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</si>
  <si>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</si>
  <si>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</si>
  <si>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</si>
  <si>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</si>
  <si>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</si>
  <si>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</si>
  <si>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</si>
  <si>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</si>
  <si>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</si>
  <si>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</si>
  <si>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</si>
  <si>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</si>
  <si>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</si>
  <si>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</si>
  <si>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</si>
  <si>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</si>
  <si>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</si>
  <si>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</si>
  <si>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</si>
  <si>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</si>
  <si>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</si>
  <si>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</si>
  <si>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</si>
  <si>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</si>
  <si>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</si>
  <si>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</si>
  <si>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</si>
  <si>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</si>
  <si>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</si>
  <si>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</si>
  <si>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</si>
  <si>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</si>
  <si>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</si>
  <si>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</si>
  <si>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</si>
  <si>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</si>
  <si>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</si>
  <si>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</si>
  <si>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</si>
  <si>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</si>
  <si>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</si>
  <si>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</si>
  <si>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</si>
  <si>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</si>
  <si>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</si>
  <si>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</si>
  <si>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</si>
  <si>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</si>
  <si>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</si>
  <si>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</si>
  <si>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</si>
  <si>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</si>
  <si>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</si>
  <si>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</si>
  <si>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</si>
  <si>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</si>
  <si>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</si>
  <si>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</si>
  <si>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</si>
  <si>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</si>
  <si>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</si>
  <si>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</si>
  <si>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</si>
  <si>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</si>
  <si>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</si>
  <si>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</si>
  <si>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</si>
  <si>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</si>
  <si>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</si>
  <si>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</si>
  <si>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</si>
  <si>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</si>
  <si>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</si>
  <si>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</si>
  <si>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</si>
  <si>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</si>
  <si>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</si>
  <si>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</si>
  <si>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</si>
  <si>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</si>
  <si>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</si>
  <si>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</si>
  <si>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</si>
  <si>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</si>
  <si>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</si>
  <si>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</si>
  <si>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</si>
  <si>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</si>
  <si>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</si>
  <si>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</si>
  <si>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</si>
  <si>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</si>
  <si>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</si>
  <si>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</si>
  <si>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</si>
  <si>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</si>
  <si>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</si>
  <si>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</si>
  <si>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</si>
  <si>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</si>
  <si>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</si>
  <si>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</si>
  <si>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</si>
  <si>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</si>
  <si>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</si>
  <si>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</si>
  <si>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</si>
  <si>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</si>
  <si>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</si>
  <si>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</si>
  <si>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</si>
  <si>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</si>
  <si>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</si>
  <si>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</si>
  <si>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</si>
  <si>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</si>
  <si>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</si>
  <si>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</si>
  <si>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</si>
  <si>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</si>
  <si>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</si>
  <si>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</si>
  <si>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</si>
  <si>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</si>
  <si>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</si>
  <si>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</si>
  <si>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</si>
  <si>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</si>
  <si>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</si>
  <si>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</si>
  <si>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</si>
  <si>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</si>
  <si>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</si>
  <si>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</si>
  <si>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</si>
  <si>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</si>
  <si>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</si>
  <si>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</si>
  <si>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</si>
  <si>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</si>
  <si>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</si>
  <si>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</si>
  <si>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</si>
  <si>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</si>
  <si>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</si>
  <si>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</si>
  <si>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</si>
  <si>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</si>
  <si>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</si>
  <si>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</si>
  <si>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</si>
  <si>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</si>
  <si>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</si>
  <si>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</si>
  <si>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</si>
  <si>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</si>
  <si>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</si>
  <si>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</si>
  <si>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</si>
  <si>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</si>
  <si>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</si>
  <si>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</si>
  <si>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</si>
  <si>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</si>
  <si>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</si>
  <si>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</si>
  <si>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</si>
  <si>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</si>
  <si>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</si>
  <si>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</si>
  <si>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</si>
  <si>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</si>
  <si>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</si>
  <si>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</si>
  <si>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</si>
  <si>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</si>
  <si>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</si>
  <si>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</si>
  <si>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</si>
  <si>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</si>
  <si>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</si>
  <si>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</si>
  <si>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</si>
  <si>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</si>
  <si>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</si>
  <si>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</si>
  <si>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</si>
  <si>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</si>
  <si>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</si>
  <si>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</si>
  <si>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</si>
  <si>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</si>
  <si>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</si>
  <si>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</si>
  <si>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</si>
  <si>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</si>
  <si>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</si>
  <si>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</si>
  <si>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</si>
  <si>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</si>
  <si>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</si>
  <si>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</si>
  <si>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</si>
  <si>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</si>
  <si>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</si>
  <si>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</si>
  <si>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</si>
  <si>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</si>
  <si>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</si>
  <si>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</si>
  <si>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</si>
  <si>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</si>
  <si>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</si>
  <si>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</si>
  <si>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</si>
  <si>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</si>
  <si>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</si>
  <si>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</si>
  <si>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</si>
  <si>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</si>
  <si>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</si>
  <si>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</si>
  <si>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</si>
  <si>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</si>
  <si>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</si>
  <si>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</si>
  <si>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</si>
  <si>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</si>
  <si>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</si>
  <si>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</si>
  <si>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</si>
  <si>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</si>
  <si>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</si>
  <si>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</si>
  <si>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</si>
  <si>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</si>
  <si>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</si>
  <si>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</si>
  <si>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</si>
  <si>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</si>
  <si>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</si>
  <si>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</si>
  <si>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</si>
  <si>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</si>
  <si>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</si>
  <si>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</si>
  <si>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</si>
  <si>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</si>
  <si>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</si>
  <si>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</si>
  <si>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</si>
  <si>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</si>
  <si>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</si>
  <si>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</si>
  <si>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</si>
  <si>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</si>
  <si>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</si>
  <si>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</si>
  <si>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</si>
  <si>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</si>
  <si>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</si>
  <si>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</si>
  <si>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</si>
  <si>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</si>
  <si>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</si>
  <si>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</si>
  <si>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</si>
  <si>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</si>
  <si>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</si>
  <si>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</si>
  <si>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</si>
  <si>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</si>
  <si>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</si>
  <si>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</si>
  <si>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</si>
  <si>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</si>
  <si>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</si>
  <si>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</si>
  <si>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</si>
  <si>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</si>
  <si>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</si>
  <si>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</si>
  <si>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</si>
  <si>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</si>
  <si>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</si>
  <si>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</si>
  <si>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</si>
  <si>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</si>
  <si>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</si>
  <si>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</si>
  <si>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</si>
  <si>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</si>
  <si>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</si>
  <si>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</si>
  <si>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</si>
  <si>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</si>
  <si>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</si>
  <si>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</si>
  <si>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</si>
  <si>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</si>
  <si>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</si>
  <si>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</si>
  <si>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</si>
  <si>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</si>
  <si>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</si>
  <si>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</si>
  <si>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</si>
  <si>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</si>
  <si>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</si>
  <si>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</si>
  <si>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</si>
  <si>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</si>
  <si>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</si>
  <si>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</si>
  <si>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</si>
  <si>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</si>
  <si>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</si>
  <si>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</si>
  <si>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</si>
  <si>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</si>
  <si>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</si>
  <si>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</si>
  <si>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</si>
  <si>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</si>
  <si>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</si>
  <si>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</si>
  <si>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</si>
  <si>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</si>
  <si>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</si>
  <si>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</si>
  <si>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</si>
  <si>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</si>
  <si>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</si>
  <si>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</si>
  <si>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</si>
  <si>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</si>
  <si>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</si>
  <si>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</si>
  <si>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</si>
  <si>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</si>
  <si>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</si>
  <si>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</si>
  <si>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</si>
  <si>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</si>
  <si>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</si>
  <si>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</si>
  <si>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</si>
  <si>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</si>
  <si>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</si>
  <si>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</si>
  <si>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</si>
  <si>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</si>
  <si>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</si>
  <si>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</si>
  <si>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</si>
  <si>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</si>
  <si>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</si>
  <si>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</si>
  <si>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</si>
  <si>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</si>
  <si>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</si>
  <si>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</si>
  <si>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</si>
  <si>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</si>
  <si>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</si>
  <si>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</si>
  <si>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</si>
  <si>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</si>
  <si>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</si>
  <si>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</si>
  <si>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</si>
  <si>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</si>
  <si>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</si>
  <si>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</si>
  <si>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</si>
  <si>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</si>
  <si>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</si>
  <si>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</si>
  <si>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</si>
  <si>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</si>
  <si>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</si>
  <si>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</si>
  <si>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</si>
  <si>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</si>
  <si>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</si>
  <si>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</si>
  <si>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</si>
  <si>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</si>
  <si>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</si>
  <si>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</si>
  <si>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</si>
  <si>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</si>
  <si>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</si>
  <si>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</si>
  <si>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</si>
  <si>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</si>
  <si>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</si>
  <si>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</si>
  <si>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</si>
  <si>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</si>
  <si>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</si>
  <si>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</si>
  <si>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</si>
  <si>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</si>
  <si>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</si>
  <si>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</si>
  <si>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</si>
  <si>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</si>
  <si>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</si>
  <si>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</si>
  <si>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</si>
  <si>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</si>
  <si>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</si>
  <si>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</si>
  <si>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</si>
  <si>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</si>
  <si>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</si>
  <si>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</si>
  <si>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</si>
  <si>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</si>
  <si>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</si>
  <si>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</si>
  <si>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</si>
  <si>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</si>
  <si>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</si>
  <si>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</si>
  <si>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</si>
  <si>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</si>
  <si>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</si>
  <si>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</si>
  <si>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</si>
  <si>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</si>
  <si>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</si>
  <si>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</si>
  <si>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</si>
  <si>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</si>
  <si>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</si>
  <si>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</si>
  <si>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</si>
  <si>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</si>
  <si>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</si>
  <si>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</si>
  <si>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</si>
  <si>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</si>
  <si>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</si>
  <si>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</si>
  <si>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</si>
  <si>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</si>
  <si>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</si>
  <si>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</si>
  <si>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</si>
  <si>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</si>
  <si>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</si>
  <si>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</si>
  <si>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</si>
  <si>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</si>
  <si>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</si>
  <si>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</si>
  <si>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</si>
  <si>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</si>
  <si>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</si>
  <si>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</si>
  <si>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</si>
  <si>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</si>
  <si>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</si>
  <si>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</si>
  <si>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</si>
  <si>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</si>
  <si>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</si>
  <si>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</si>
  <si>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</si>
  <si>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</si>
  <si>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</si>
  <si>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</si>
  <si>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</si>
  <si>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</si>
  <si>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</si>
  <si>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</si>
  <si>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</si>
  <si>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</si>
  <si>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</si>
  <si>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</si>
  <si>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</si>
  <si>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</si>
  <si>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</si>
  <si>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</si>
  <si>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</si>
  <si>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</si>
  <si>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</si>
  <si>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</si>
  <si>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</si>
  <si>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</si>
  <si>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</si>
  <si>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</si>
  <si>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</si>
  <si>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</si>
  <si>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</si>
  <si>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</si>
  <si>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</si>
  <si>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</si>
  <si>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</si>
  <si>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</si>
  <si>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</si>
  <si>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</si>
  <si>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</si>
  <si>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</si>
  <si>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</si>
  <si>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</si>
  <si>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</si>
  <si>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</si>
  <si>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</si>
  <si>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</si>
  <si>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</si>
  <si>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</si>
  <si>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</si>
  <si>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</si>
  <si>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</si>
  <si>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</si>
  <si>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</si>
  <si>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</si>
  <si>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</si>
  <si>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</si>
  <si>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</si>
  <si>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</si>
  <si>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</si>
  <si>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</si>
  <si>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</si>
  <si>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</si>
  <si>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</si>
  <si>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</si>
  <si>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</si>
  <si>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</si>
  <si>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</si>
  <si>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</si>
  <si>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</si>
  <si>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</si>
  <si>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</si>
  <si>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</si>
  <si>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</si>
  <si>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</si>
  <si>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</si>
  <si>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</si>
  <si>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</si>
  <si>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</si>
  <si>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</si>
  <si>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</si>
  <si>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</si>
  <si>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</si>
  <si>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</si>
  <si>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</si>
  <si>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</si>
  <si>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</si>
  <si>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</si>
  <si>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</si>
  <si>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</si>
  <si>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</si>
  <si>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</si>
  <si>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</si>
  <si>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</si>
  <si>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</si>
  <si>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</si>
  <si>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</si>
  <si>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</si>
  <si>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</si>
  <si>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</si>
  <si>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</si>
  <si>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</si>
  <si>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</si>
  <si>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</si>
  <si>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</si>
  <si>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</si>
  <si>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</si>
  <si>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</si>
  <si>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</si>
  <si>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</si>
  <si>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</si>
  <si>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</si>
  <si>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</si>
  <si>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</si>
  <si>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</si>
  <si>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</si>
  <si>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</si>
  <si>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</si>
  <si>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</si>
  <si>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</si>
  <si>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</si>
  <si>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</si>
  <si>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</si>
  <si>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</si>
  <si>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</si>
  <si>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</si>
  <si>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</si>
  <si>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</si>
  <si>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</si>
  <si>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</si>
  <si>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</si>
  <si>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</si>
  <si>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</si>
  <si>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</si>
  <si>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</si>
  <si>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</si>
  <si>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</si>
  <si>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</si>
  <si>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</si>
  <si>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</si>
  <si>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</si>
  <si>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</si>
  <si>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</si>
  <si>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</si>
  <si>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</si>
  <si>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</si>
  <si>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</si>
  <si>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</si>
  <si>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</si>
  <si>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</si>
  <si>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</si>
  <si>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</si>
  <si>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</si>
  <si>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</si>
  <si>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</si>
  <si>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</si>
  <si>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</si>
  <si>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</si>
  <si>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</si>
  <si>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</si>
  <si>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</si>
  <si>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</si>
  <si>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</si>
  <si>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</si>
  <si>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</si>
  <si>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</si>
  <si>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</si>
  <si>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</si>
  <si>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</si>
  <si>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</si>
  <si>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</si>
  <si>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</si>
  <si>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</si>
  <si>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</si>
  <si>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</si>
  <si>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</si>
  <si>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</si>
  <si>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</si>
  <si>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</si>
  <si>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</si>
  <si>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</si>
  <si>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</si>
  <si>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</si>
  <si>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</si>
  <si>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</si>
  <si>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</si>
  <si>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</si>
  <si>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</si>
  <si>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</si>
  <si>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</si>
  <si>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</si>
  <si>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</si>
  <si>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</si>
  <si>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</si>
  <si>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</si>
  <si>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</si>
  <si>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</si>
  <si>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</si>
  <si>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</si>
  <si>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</si>
  <si>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</si>
  <si>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</si>
  <si>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</si>
  <si>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</si>
  <si>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</si>
  <si>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</si>
  <si>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</si>
  <si>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</si>
  <si>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</si>
  <si>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</si>
  <si>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</si>
  <si>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</si>
  <si>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</si>
  <si>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</si>
  <si>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</si>
  <si>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</si>
  <si>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</si>
  <si>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</si>
  <si>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</si>
  <si>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</si>
  <si>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</si>
  <si>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</si>
  <si>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</si>
  <si>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</si>
  <si>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</si>
  <si>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</si>
  <si>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</si>
  <si>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</si>
  <si>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</si>
  <si>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</si>
  <si>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</si>
  <si>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</si>
  <si>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</si>
  <si>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</si>
  <si>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</si>
  <si>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</si>
  <si>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</si>
  <si>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</si>
  <si>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</si>
  <si>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</si>
  <si>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</si>
  <si>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</si>
  <si>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</si>
  <si>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</si>
  <si>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</si>
  <si>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</si>
  <si>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</si>
  <si>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</si>
  <si>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</si>
  <si>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</si>
  <si>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</si>
  <si>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</si>
  <si>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</si>
  <si>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</si>
  <si>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</si>
  <si>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</si>
  <si>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</si>
  <si>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</si>
  <si>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</si>
  <si>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</si>
  <si>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</si>
  <si>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</si>
  <si>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</si>
  <si>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</si>
  <si>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</si>
  <si>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</si>
  <si>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</si>
  <si>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</si>
  <si>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</si>
  <si>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</si>
  <si>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</si>
  <si>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</si>
  <si>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</si>
  <si>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</si>
  <si>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</si>
  <si>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</si>
  <si>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</si>
  <si>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</si>
  <si>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</si>
  <si>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</si>
  <si>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</si>
  <si>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</si>
  <si>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</si>
  <si>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</si>
  <si>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</si>
  <si>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</si>
  <si>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</si>
  <si>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</si>
  <si>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</si>
  <si>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</si>
  <si>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</si>
  <si>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</si>
  <si>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</si>
  <si>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</si>
  <si>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</si>
  <si>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</si>
  <si>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</si>
  <si>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</si>
  <si>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</si>
  <si>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</si>
  <si>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</si>
  <si>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</si>
  <si>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</si>
  <si>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</si>
  <si>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</si>
  <si>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</si>
  <si>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</si>
  <si>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</si>
  <si>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</si>
  <si>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</si>
  <si>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</si>
  <si>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</si>
  <si>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</si>
  <si>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</si>
  <si>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</si>
  <si>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</si>
  <si>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</si>
  <si>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</si>
  <si>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</si>
  <si>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</si>
  <si>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</si>
  <si>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</si>
  <si>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</si>
  <si>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</si>
  <si>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</si>
  <si>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</si>
  <si>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</si>
  <si>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</si>
  <si>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</si>
  <si>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</si>
  <si>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</si>
  <si>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</si>
  <si>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</si>
  <si>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</si>
  <si>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</si>
  <si>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</si>
  <si>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</si>
  <si>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</si>
  <si>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</si>
  <si>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</si>
  <si>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</si>
  <si>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</si>
  <si>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</si>
  <si>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</si>
  <si>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</si>
  <si>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</si>
  <si>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</si>
  <si>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</si>
  <si>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</si>
  <si>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</si>
  <si>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</si>
  <si>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</si>
  <si>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</si>
  <si>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</si>
  <si>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</si>
  <si>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</si>
  <si>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</si>
  <si>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</si>
  <si>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</si>
  <si>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</si>
  <si>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</si>
  <si>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</si>
  <si>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</si>
  <si>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</si>
  <si>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</si>
  <si>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</si>
  <si>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</si>
  <si>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</si>
  <si>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</si>
  <si>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</si>
  <si>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</si>
  <si>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</si>
  <si>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</si>
  <si>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</si>
  <si>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</si>
  <si>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</si>
  <si>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</si>
  <si>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</si>
  <si>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</si>
  <si>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</si>
  <si>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</si>
  <si>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</si>
  <si>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</si>
  <si>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</si>
  <si>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</si>
  <si>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</si>
  <si>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</si>
  <si>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</si>
  <si>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</si>
  <si>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</si>
  <si>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</si>
  <si>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</si>
  <si>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</si>
  <si>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</si>
  <si>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</si>
  <si>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</si>
  <si>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</si>
  <si>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</si>
  <si>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</si>
  <si>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</si>
  <si>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</si>
  <si>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</si>
  <si>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</si>
  <si>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</si>
  <si>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</si>
  <si>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</si>
  <si>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</si>
  <si>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</si>
  <si>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</si>
  <si>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</si>
  <si>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</si>
  <si>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</si>
  <si>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</si>
  <si>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</si>
  <si>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</si>
  <si>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</si>
  <si>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</si>
  <si>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</si>
  <si>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</si>
  <si>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</si>
  <si>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</si>
  <si>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</si>
  <si>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</si>
  <si>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</si>
  <si>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</si>
  <si>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</si>
  <si>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</si>
  <si>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</si>
  <si>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</si>
  <si>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</si>
  <si>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</si>
  <si>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</si>
  <si>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</si>
  <si>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</si>
  <si>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</si>
  <si>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</si>
  <si>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</si>
  <si>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</si>
  <si>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</si>
  <si>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</si>
  <si>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</si>
  <si>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</si>
  <si>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</si>
  <si>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</si>
  <si>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</si>
  <si>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</si>
  <si>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</si>
  <si>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</si>
  <si>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</si>
  <si>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</si>
  <si>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</si>
  <si>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</si>
  <si>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</si>
  <si>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</si>
  <si>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</si>
  <si>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</si>
  <si>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</si>
  <si>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</si>
  <si>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</si>
  <si>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</si>
  <si>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</si>
  <si>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</si>
  <si>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</si>
  <si>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</si>
  <si>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</si>
  <si>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</si>
  <si>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</si>
  <si>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</si>
  <si>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</si>
  <si>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</si>
  <si>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</si>
  <si>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</si>
  <si>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</si>
  <si>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</si>
  <si>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</si>
  <si>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</si>
  <si>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</si>
  <si>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</si>
  <si>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</si>
  <si>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</si>
  <si>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</si>
  <si>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</si>
  <si>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</si>
  <si>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</si>
  <si>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</si>
  <si>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</si>
  <si>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</si>
  <si>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</si>
  <si>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</si>
  <si>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</si>
  <si>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</si>
  <si>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</si>
  <si>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</si>
  <si>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</si>
  <si>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</si>
  <si>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</si>
  <si>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</si>
  <si>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</si>
  <si>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</si>
  <si>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</si>
  <si>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</si>
  <si>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</si>
  <si>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</si>
  <si>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</si>
  <si>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</si>
  <si>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</si>
  <si>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</si>
  <si>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</si>
  <si>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</si>
  <si>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</si>
  <si>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</si>
  <si>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</si>
  <si>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</si>
  <si>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</si>
  <si>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</si>
  <si>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</si>
  <si>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</si>
  <si>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</si>
  <si>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</si>
  <si>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</si>
  <si>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</si>
  <si>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</si>
  <si>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</si>
  <si>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</si>
  <si>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</si>
  <si>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</si>
  <si>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</si>
  <si>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</si>
  <si>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</si>
  <si>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</si>
  <si>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</si>
  <si>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</si>
  <si>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</si>
  <si>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</si>
  <si>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</si>
  <si>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</si>
  <si>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</si>
  <si>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</si>
  <si>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</si>
  <si>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</si>
  <si>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</si>
  <si>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</si>
  <si>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</si>
  <si>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</si>
  <si>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</si>
  <si>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</si>
  <si>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</si>
  <si>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</si>
  <si>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</si>
  <si>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</si>
  <si>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</si>
  <si>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</si>
  <si>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</si>
  <si>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</si>
  <si>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</si>
  <si>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</si>
  <si>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</si>
  <si>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</si>
  <si>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</si>
  <si>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</si>
  <si>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</si>
  <si>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</si>
  <si>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</si>
  <si>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</si>
  <si>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</si>
  <si>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</si>
  <si>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</si>
  <si>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</si>
  <si>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</si>
  <si>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</si>
  <si>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</si>
  <si>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</si>
  <si>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</si>
  <si>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</si>
  <si>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</si>
  <si>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</si>
  <si>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</si>
  <si>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</si>
  <si>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</si>
  <si>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</si>
  <si>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</si>
  <si>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</si>
  <si>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</si>
  <si>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</si>
  <si>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</si>
  <si>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</si>
  <si>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</si>
  <si>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</si>
  <si>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</si>
  <si>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</si>
  <si>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</si>
  <si>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</si>
  <si>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</si>
  <si>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</si>
  <si>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</si>
  <si>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</si>
  <si>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</si>
  <si>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</si>
  <si>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</si>
  <si>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</si>
  <si>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</si>
  <si>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</si>
  <si>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</si>
  <si>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</si>
  <si>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</si>
  <si>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</si>
  <si>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</si>
  <si>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</si>
  <si>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</si>
  <si>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</si>
  <si>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</si>
  <si>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</si>
  <si>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</si>
  <si>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</si>
  <si>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</si>
  <si>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</si>
  <si>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</si>
  <si>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</si>
  <si>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</si>
  <si>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</si>
  <si>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</si>
  <si>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</si>
  <si>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</si>
  <si>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</si>
  <si>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</si>
  <si>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</si>
  <si>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</si>
  <si>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</si>
  <si>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</si>
  <si>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</si>
  <si>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</si>
  <si>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</si>
  <si>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</si>
  <si>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</si>
  <si>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</si>
  <si>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</si>
  <si>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</si>
  <si>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</si>
  <si>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</si>
  <si>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</si>
  <si>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</si>
  <si>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</si>
  <si>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</si>
  <si>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</si>
  <si>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</si>
  <si>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</si>
  <si>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</si>
  <si>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</si>
  <si>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</si>
  <si>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</si>
  <si>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</si>
  <si>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</si>
  <si>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</si>
  <si>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</si>
  <si>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</si>
  <si>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</si>
  <si>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</si>
  <si>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</si>
  <si>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</si>
  <si>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</si>
  <si>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</si>
  <si>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</si>
  <si>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</si>
  <si>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</si>
  <si>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</si>
  <si>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</si>
  <si>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</si>
  <si>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</si>
  <si>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</si>
  <si>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</si>
  <si>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</si>
  <si>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</si>
  <si>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</si>
  <si>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</si>
  <si>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</si>
  <si>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</si>
  <si>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</si>
  <si>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</si>
  <si>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</si>
  <si>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</si>
  <si>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</si>
  <si>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</si>
  <si>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</si>
  <si>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</si>
  <si>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</si>
  <si>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</si>
  <si>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</si>
  <si>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</si>
  <si>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</si>
  <si>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</si>
  <si>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</si>
  <si>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</si>
  <si>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</si>
  <si>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</si>
  <si>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</si>
  <si>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</si>
  <si>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</si>
  <si>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</si>
  <si>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</si>
  <si>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</si>
  <si>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</si>
  <si>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</si>
  <si>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</si>
  <si>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</si>
  <si>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</si>
  <si>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</si>
  <si>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</si>
  <si>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</si>
  <si>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</si>
  <si>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</si>
  <si>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</si>
  <si>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</si>
  <si>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</si>
  <si>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</si>
  <si>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</si>
  <si>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</si>
  <si>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</si>
  <si>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</si>
  <si>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</si>
  <si>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</si>
  <si>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</si>
  <si>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</si>
  <si>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</si>
  <si>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</si>
  <si>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</si>
  <si>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</si>
  <si>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</si>
  <si>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</si>
  <si>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</si>
  <si>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</si>
  <si>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</si>
  <si>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</si>
  <si>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</si>
  <si>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</si>
  <si>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</si>
  <si>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</si>
  <si>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</si>
  <si>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</si>
  <si>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</si>
  <si>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</si>
  <si>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</si>
  <si>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</si>
  <si>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</si>
  <si>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</si>
  <si>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</si>
  <si>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</si>
  <si>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</si>
  <si>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</si>
  <si>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</si>
  <si>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</si>
  <si>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</si>
  <si>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</si>
  <si>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</si>
  <si>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</si>
  <si>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</si>
  <si>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</si>
  <si>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</si>
  <si>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</si>
  <si>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</si>
  <si>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</si>
  <si>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</si>
  <si>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</si>
  <si>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</si>
  <si>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</si>
  <si>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</si>
  <si>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</si>
  <si>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</si>
  <si>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</si>
  <si>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</si>
  <si>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</si>
  <si>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</si>
  <si>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</si>
  <si>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</si>
  <si>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</si>
  <si>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</si>
  <si>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</si>
  <si>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</si>
  <si>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</si>
  <si>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</si>
  <si>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</si>
  <si>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</si>
  <si>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</si>
  <si>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</si>
  <si>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</si>
  <si>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</si>
  <si>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</si>
  <si>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</si>
  <si>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</si>
  <si>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</si>
  <si>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</si>
  <si>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</si>
  <si>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</si>
  <si>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</si>
  <si>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</si>
  <si>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</si>
  <si>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</si>
  <si>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</si>
  <si>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</si>
  <si>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</si>
  <si>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</si>
  <si>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</si>
  <si>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</si>
  <si>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</si>
  <si>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</si>
  <si>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</si>
  <si>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</si>
  <si>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</si>
  <si>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</si>
  <si>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</si>
  <si>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</si>
  <si>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</si>
  <si>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</si>
  <si>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</si>
  <si>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</si>
  <si>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</si>
  <si>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</si>
  <si>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</si>
  <si>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</si>
  <si>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</si>
  <si>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</si>
  <si>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</si>
  <si>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</si>
  <si>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</si>
  <si>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</si>
  <si>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</si>
  <si>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</si>
  <si>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</si>
  <si>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</si>
  <si>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</si>
  <si>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</si>
  <si>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</si>
  <si>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</si>
  <si>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</si>
  <si>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</si>
  <si>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</si>
  <si>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</si>
  <si>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</si>
  <si>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</si>
  <si>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</si>
  <si>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</si>
  <si>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</si>
  <si>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</si>
  <si>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</si>
  <si>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</si>
  <si>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</si>
  <si>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</si>
  <si>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</si>
  <si>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</si>
  <si>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</si>
  <si>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</si>
  <si>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</si>
  <si>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</si>
  <si>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</si>
  <si>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</si>
  <si>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</si>
  <si>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</si>
  <si>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</si>
  <si>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</si>
  <si>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</si>
  <si>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</si>
  <si>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</si>
  <si>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</si>
  <si>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</si>
  <si>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</si>
  <si>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</si>
  <si>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</si>
  <si>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</si>
  <si>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</si>
  <si>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</si>
  <si>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</si>
  <si>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</si>
  <si>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</si>
  <si>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</si>
  <si>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</si>
  <si>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</si>
  <si>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</si>
  <si>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</si>
  <si>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</si>
  <si>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</si>
  <si>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</si>
  <si>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</si>
  <si>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</si>
  <si>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</si>
  <si>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</si>
  <si>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</si>
  <si>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</si>
  <si>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</si>
  <si>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</si>
  <si>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</si>
  <si>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</si>
  <si>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</si>
  <si>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</si>
  <si>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</si>
  <si>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</si>
  <si>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</si>
  <si>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</si>
  <si>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</si>
  <si>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</si>
  <si>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</si>
  <si>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</si>
  <si>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</si>
  <si>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</si>
  <si>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</si>
  <si>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</si>
  <si>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</si>
  <si>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</si>
  <si>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</si>
  <si>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</si>
  <si>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</si>
  <si>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</si>
  <si>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</si>
  <si>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</si>
  <si>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</si>
  <si>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</si>
  <si>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</si>
  <si>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</si>
  <si>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</si>
  <si>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</si>
  <si>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</si>
  <si>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</si>
  <si>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</si>
  <si>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</si>
  <si>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</si>
  <si>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</si>
  <si>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</si>
  <si>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</si>
  <si>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</si>
  <si>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</si>
  <si>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</si>
  <si>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</si>
  <si>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</si>
  <si>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</si>
  <si>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</si>
  <si>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</si>
  <si>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</si>
  <si>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</si>
  <si>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</si>
  <si>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</si>
  <si>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</si>
  <si>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</si>
  <si>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</si>
  <si>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</si>
  <si>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</si>
  <si>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</si>
  <si>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</si>
  <si>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</si>
  <si>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</si>
  <si>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</si>
  <si>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</si>
  <si>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</si>
  <si>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</si>
  <si>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</si>
  <si>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</si>
  <si>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</si>
  <si>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</si>
  <si>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</si>
  <si>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</si>
  <si>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</si>
  <si>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</si>
  <si>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</si>
  <si>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</si>
  <si>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</si>
  <si>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</si>
  <si>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</si>
  <si>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</si>
  <si>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</si>
  <si>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</si>
  <si>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</si>
  <si>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</si>
  <si>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</si>
  <si>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</si>
  <si>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</si>
  <si>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</si>
  <si>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</si>
  <si>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</si>
  <si>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</si>
  <si>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</si>
  <si>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</si>
  <si>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</si>
  <si>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</si>
  <si>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</si>
  <si>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</si>
  <si>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</si>
  <si>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</si>
  <si>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</si>
  <si>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</si>
  <si>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</si>
  <si>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</si>
  <si>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</si>
  <si>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</si>
  <si>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</si>
  <si>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</si>
  <si>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</si>
  <si>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</si>
  <si>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</si>
  <si>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</si>
  <si>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</si>
  <si>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</si>
  <si>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</si>
  <si>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</si>
  <si>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</si>
  <si>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</si>
  <si>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</si>
  <si>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</si>
  <si>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</si>
  <si>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</si>
  <si>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</si>
  <si>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</si>
  <si>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</si>
  <si>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</si>
  <si>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</si>
  <si>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</si>
  <si>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</si>
  <si>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</si>
  <si>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</si>
  <si>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</si>
  <si>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</si>
  <si>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</si>
  <si>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</si>
  <si>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</si>
  <si>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</si>
  <si>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</si>
  <si>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</si>
  <si>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</si>
  <si>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</si>
  <si>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</si>
  <si>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</si>
  <si>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</si>
  <si>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</si>
  <si>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</si>
  <si>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</si>
  <si>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</si>
  <si>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</si>
  <si>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</si>
  <si>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</si>
  <si>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</si>
  <si>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</si>
  <si>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</si>
  <si>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</si>
  <si>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</si>
  <si>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</si>
  <si>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</si>
  <si>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</si>
  <si>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</si>
  <si>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</si>
  <si>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</si>
  <si>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</si>
  <si>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</si>
  <si>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</si>
  <si>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</si>
  <si>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</si>
  <si>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</si>
  <si>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</si>
  <si>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</si>
  <si>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</si>
  <si>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</si>
  <si>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</si>
  <si>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</si>
  <si>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</si>
  <si>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</si>
  <si>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</si>
  <si>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</si>
  <si>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</si>
  <si>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</si>
  <si>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</si>
  <si>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</si>
  <si>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</si>
  <si>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</si>
  <si>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</si>
  <si>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</si>
  <si>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</si>
  <si>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</si>
  <si>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</si>
  <si>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</si>
  <si>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</si>
  <si>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</si>
  <si>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</si>
  <si>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</si>
  <si>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</si>
  <si>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</si>
  <si>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</si>
  <si>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</si>
  <si>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</si>
  <si>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</si>
  <si>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</si>
  <si>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</si>
  <si>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</si>
  <si>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</si>
  <si>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</si>
  <si>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</si>
  <si>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</si>
  <si>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</si>
  <si>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</si>
  <si>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</si>
  <si>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</si>
  <si>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</si>
  <si>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</si>
  <si>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</si>
  <si>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</si>
  <si>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</si>
  <si>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</si>
  <si>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</si>
  <si>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</si>
  <si>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</si>
  <si>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</si>
  <si>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</si>
  <si>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</si>
  <si>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</si>
  <si>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</si>
  <si>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</si>
  <si>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</si>
  <si>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</si>
  <si>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</si>
  <si>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</si>
  <si>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</si>
  <si>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</si>
  <si>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</si>
  <si>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</si>
  <si>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</si>
  <si>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</si>
  <si>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</si>
  <si>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</si>
  <si>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</si>
  <si>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</si>
  <si>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</si>
  <si>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</si>
  <si>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</si>
  <si>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</si>
  <si>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</si>
  <si>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</si>
  <si>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</si>
  <si>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</si>
  <si>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</si>
  <si>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</si>
  <si>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</si>
  <si>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</si>
  <si>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</si>
  <si>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</si>
  <si>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</si>
  <si>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</si>
  <si>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</si>
  <si>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</si>
  <si>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</si>
  <si>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</si>
  <si>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</si>
  <si>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</si>
  <si>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</si>
  <si>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</si>
  <si>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</si>
  <si>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</si>
  <si>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</si>
  <si>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</si>
  <si>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</si>
  <si>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</si>
  <si>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</si>
  <si>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</si>
  <si>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</si>
  <si>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</si>
  <si>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</si>
  <si>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</si>
  <si>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</si>
  <si>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</si>
  <si>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</si>
  <si>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</si>
  <si>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</si>
  <si>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</si>
  <si>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</si>
  <si>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</si>
  <si>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</si>
  <si>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</si>
  <si>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</si>
  <si>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</si>
  <si>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</si>
  <si>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</si>
  <si>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</si>
  <si>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</si>
  <si>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</si>
  <si>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</si>
  <si>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</si>
  <si>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</si>
  <si>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</si>
  <si>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</si>
  <si>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</si>
  <si>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</si>
  <si>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</si>
  <si>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</si>
  <si>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</si>
  <si>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</si>
  <si>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</si>
  <si>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</si>
  <si>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</si>
  <si>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</si>
  <si>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</si>
  <si>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</si>
  <si>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</si>
  <si>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</si>
  <si>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</si>
  <si>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</si>
  <si>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</si>
  <si>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</si>
  <si>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</si>
  <si>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</si>
  <si>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</si>
  <si>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</si>
  <si>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</si>
  <si>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</si>
  <si>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</si>
  <si>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</si>
  <si>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</si>
  <si>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</si>
  <si>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</si>
  <si>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</si>
  <si>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</si>
  <si>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</si>
  <si>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</si>
  <si>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</si>
  <si>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</si>
  <si>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</si>
  <si>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</si>
  <si>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</si>
  <si>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</si>
  <si>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</si>
  <si>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</si>
  <si>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</si>
  <si>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</si>
  <si>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</si>
  <si>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</si>
  <si>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</si>
  <si>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</si>
  <si>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</si>
  <si>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</si>
  <si>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</si>
  <si>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</si>
  <si>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</si>
  <si>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</si>
  <si>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</si>
  <si>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</si>
  <si>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</si>
  <si>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</si>
  <si>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</si>
  <si>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</si>
  <si>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</si>
  <si>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</si>
  <si>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</si>
  <si>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</si>
  <si>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</si>
  <si>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</si>
  <si>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</si>
  <si>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</si>
  <si>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</si>
  <si>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</si>
  <si>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</si>
  <si>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</si>
  <si>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</si>
  <si>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</si>
  <si>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</si>
  <si>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</si>
  <si>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</si>
  <si>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</si>
  <si>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</si>
  <si>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</si>
  <si>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</si>
  <si>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</si>
  <si>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</si>
  <si>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</si>
  <si>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</si>
  <si>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</si>
  <si>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</si>
  <si>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</si>
  <si>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</si>
  <si>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</si>
  <si>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</si>
  <si>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</si>
  <si>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</si>
  <si>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</si>
  <si>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</si>
  <si>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</si>
  <si>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</si>
  <si>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</si>
  <si>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</si>
  <si>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</si>
  <si>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</si>
  <si>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</si>
  <si>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</si>
  <si>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</si>
  <si>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</si>
  <si>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</si>
  <si>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</si>
  <si>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</si>
  <si>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</si>
  <si>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</si>
  <si>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</si>
  <si>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</si>
  <si>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</si>
  <si>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</si>
  <si>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</si>
  <si>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</si>
  <si>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</si>
  <si>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</si>
  <si>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</si>
  <si>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</si>
  <si>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</si>
  <si>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</si>
  <si>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</si>
  <si>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</si>
  <si>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</si>
  <si>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</si>
  <si>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</si>
  <si>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</si>
  <si>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</si>
  <si>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</si>
  <si>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</si>
  <si>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</si>
  <si>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</si>
  <si>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</si>
  <si>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</si>
  <si>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</si>
  <si>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</si>
  <si>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</si>
  <si>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</si>
  <si>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</si>
  <si>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</si>
  <si>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</si>
  <si>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</si>
  <si>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</si>
  <si>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</si>
  <si>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</si>
  <si>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</si>
  <si>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</si>
  <si>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</si>
  <si>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</si>
  <si>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</si>
  <si>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</si>
  <si>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</si>
  <si>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</si>
  <si>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</si>
  <si>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</si>
  <si>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</si>
  <si>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</si>
  <si>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</si>
  <si>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</si>
  <si>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</si>
  <si>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</si>
  <si>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</si>
  <si>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</si>
  <si>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</si>
  <si>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</si>
  <si>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</si>
  <si>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</si>
  <si>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</si>
  <si>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</si>
  <si>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</si>
  <si>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</si>
  <si>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</si>
  <si>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</si>
  <si>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</si>
  <si>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</si>
  <si>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</si>
  <si>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</si>
  <si>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</si>
  <si>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</si>
  <si>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</si>
  <si>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</si>
  <si>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</si>
  <si>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</si>
  <si>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</si>
  <si>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</si>
  <si>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</si>
  <si>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</si>
  <si>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</si>
  <si>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</si>
  <si>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</si>
  <si>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</si>
  <si>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</si>
  <si>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</si>
  <si>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</si>
  <si>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</si>
  <si>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</si>
  <si>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</si>
  <si>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</si>
  <si>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</si>
  <si>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</si>
  <si>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</si>
  <si>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</si>
  <si>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</si>
  <si>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</si>
  <si>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</si>
  <si>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</si>
  <si>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</si>
  <si>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</si>
  <si>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</si>
  <si>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</si>
  <si>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</si>
  <si>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</si>
  <si>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</si>
  <si>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</si>
  <si>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</si>
  <si>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</si>
  <si>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</si>
  <si>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</si>
  <si>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</si>
  <si>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</si>
  <si>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</si>
  <si>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</si>
  <si>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</si>
  <si>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</si>
  <si>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</si>
  <si>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</si>
  <si>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</si>
  <si>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</si>
  <si>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</si>
  <si>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</si>
  <si>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</si>
  <si>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</si>
  <si>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</si>
  <si>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</si>
  <si>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</si>
  <si>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</si>
  <si>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</si>
  <si>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</si>
  <si>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</si>
  <si>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</si>
  <si>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</si>
  <si>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</si>
  <si>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</si>
  <si>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</si>
  <si>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</si>
  <si>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</si>
  <si>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</si>
  <si>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</si>
  <si>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</si>
  <si>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</si>
  <si>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</si>
  <si>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</si>
  <si>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</si>
  <si>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</si>
  <si>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</si>
  <si>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</si>
  <si>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</si>
  <si>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</si>
  <si>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</si>
  <si>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</si>
  <si>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</si>
  <si>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</si>
  <si>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</si>
  <si>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</si>
  <si>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</si>
  <si>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</si>
  <si>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</si>
  <si>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</si>
  <si>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</si>
  <si>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</si>
  <si>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</si>
  <si>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</si>
  <si>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</si>
  <si>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</si>
  <si>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</si>
  <si>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</si>
  <si>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</si>
  <si>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</si>
  <si>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</si>
  <si>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</si>
  <si>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</si>
  <si>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</si>
  <si>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</si>
  <si>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</si>
  <si>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</si>
  <si>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</si>
  <si>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</si>
  <si>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</si>
  <si>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</si>
  <si>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</si>
  <si>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</si>
  <si>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</si>
  <si>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</si>
  <si>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</si>
  <si>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</si>
  <si>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</si>
  <si>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</si>
  <si>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</si>
  <si>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</si>
  <si>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</si>
  <si>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</si>
  <si>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</si>
  <si>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</si>
  <si>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</si>
  <si>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</si>
  <si>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</si>
  <si>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</si>
  <si>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</si>
  <si>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</si>
  <si>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</si>
  <si>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</si>
  <si>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</si>
  <si>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</si>
  <si>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</si>
  <si>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</si>
  <si>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</si>
  <si>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</si>
  <si>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</si>
  <si>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</si>
  <si>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</si>
  <si>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</si>
  <si>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</si>
  <si>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</si>
  <si>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</si>
  <si>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</si>
  <si>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</si>
  <si>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</si>
  <si>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</si>
  <si>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</si>
  <si>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</si>
  <si>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</si>
  <si>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</si>
  <si>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</si>
  <si>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</si>
  <si>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</si>
  <si>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</si>
  <si>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</si>
  <si>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</si>
  <si>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</si>
  <si>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</si>
  <si>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</si>
  <si>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</si>
  <si>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</si>
  <si>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</si>
  <si>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</si>
  <si>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</si>
  <si>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</si>
  <si>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</si>
  <si>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</si>
  <si>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</si>
  <si>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</si>
  <si>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</si>
  <si>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</si>
  <si>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</si>
  <si>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</si>
  <si>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</si>
  <si>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</si>
  <si>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</si>
  <si>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</si>
  <si>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</si>
  <si>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</si>
  <si>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</si>
  <si>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</si>
  <si>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</si>
  <si>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</si>
  <si>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</si>
  <si>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</si>
  <si>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</si>
  <si>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</si>
  <si>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</si>
  <si>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</si>
  <si>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</si>
  <si>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</si>
  <si>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</si>
  <si>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</si>
  <si>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</si>
  <si>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</si>
  <si>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</si>
  <si>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</si>
  <si>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</si>
  <si>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</si>
  <si>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</si>
  <si>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</si>
  <si>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</si>
  <si>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</si>
  <si>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</si>
  <si>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</si>
  <si>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</si>
  <si>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</si>
  <si>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</si>
  <si>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</si>
  <si>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</si>
  <si>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</si>
  <si>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</si>
  <si>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</si>
  <si>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</si>
  <si>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</si>
  <si>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</si>
  <si>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</si>
  <si>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</si>
  <si>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</si>
  <si>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</si>
  <si>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</si>
  <si>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</si>
  <si>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</si>
  <si>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</si>
  <si>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</si>
  <si>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</si>
  <si>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</si>
  <si>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</si>
  <si>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</si>
  <si>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</si>
  <si>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</si>
  <si>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</si>
  <si>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</si>
  <si>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</si>
  <si>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</si>
  <si>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</si>
  <si>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</si>
  <si>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</si>
  <si>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</si>
  <si>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</si>
  <si>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</si>
  <si>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</si>
  <si>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</si>
  <si>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</si>
  <si>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</si>
  <si>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</si>
  <si>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</si>
  <si>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</si>
  <si>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</si>
  <si>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</si>
  <si>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</si>
  <si>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</si>
  <si>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</si>
  <si>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</si>
  <si>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</si>
  <si>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</si>
  <si>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</si>
  <si>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</si>
  <si>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</si>
  <si>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</si>
  <si>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</si>
  <si>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</si>
  <si>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</si>
  <si>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</si>
  <si>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</si>
  <si>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</si>
  <si>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</si>
  <si>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</si>
  <si>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</si>
  <si>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</si>
  <si>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</si>
  <si>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</si>
  <si>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</si>
  <si>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</si>
  <si>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</si>
  <si>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</si>
  <si>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</si>
  <si>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</si>
  <si>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</si>
  <si>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</si>
  <si>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</si>
  <si>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</si>
  <si>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</si>
  <si>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</si>
  <si>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</si>
  <si>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</si>
  <si>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</si>
  <si>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</si>
  <si>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</si>
  <si>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</si>
  <si>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</si>
  <si>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</si>
  <si>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</si>
  <si>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</si>
  <si>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</si>
  <si>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</si>
  <si>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</si>
  <si>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</si>
  <si>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</si>
  <si>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</si>
  <si>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</si>
  <si>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</si>
  <si>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</si>
  <si>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</si>
  <si>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</si>
  <si>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</si>
  <si>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</si>
  <si>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</si>
  <si>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</si>
  <si>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</si>
  <si>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</si>
  <si>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</si>
  <si>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</si>
  <si>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</si>
  <si>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</si>
  <si>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</si>
  <si>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</si>
  <si>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</si>
  <si>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</si>
  <si>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</si>
  <si>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</si>
  <si>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</si>
  <si>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</si>
  <si>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</si>
  <si>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</si>
  <si>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</si>
  <si>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</si>
  <si>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</si>
  <si>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</si>
  <si>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</si>
  <si>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</si>
  <si>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</si>
  <si>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</si>
  <si>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</si>
  <si>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</si>
  <si>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</si>
  <si>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</si>
  <si>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</si>
  <si>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</si>
  <si>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</si>
  <si>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</si>
  <si>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</si>
  <si>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</si>
  <si>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</si>
  <si>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</si>
  <si>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</si>
  <si>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</si>
  <si>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</si>
  <si>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</si>
  <si>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</si>
  <si>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</si>
  <si>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</si>
  <si>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</si>
  <si>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</si>
  <si>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</si>
  <si>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</si>
  <si>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</si>
  <si>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</si>
  <si>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</si>
  <si>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</si>
  <si>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</si>
  <si>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</si>
  <si>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</si>
  <si>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</si>
  <si>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</si>
  <si>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</si>
  <si>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</si>
  <si>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</si>
  <si>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</si>
  <si>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</si>
  <si>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</si>
  <si>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</si>
  <si>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</si>
  <si>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</si>
  <si>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</si>
  <si>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</si>
  <si>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</si>
  <si>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</si>
  <si>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</si>
  <si>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</si>
  <si>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</si>
  <si>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</si>
  <si>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</si>
  <si>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</si>
  <si>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</si>
  <si>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</si>
  <si>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</si>
  <si>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</si>
  <si>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</si>
  <si>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</si>
  <si>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</si>
  <si>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</si>
  <si>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</si>
  <si>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</si>
  <si>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</si>
  <si>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</si>
  <si>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</si>
  <si>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</si>
  <si>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</si>
  <si>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</si>
  <si>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</si>
  <si>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</si>
  <si>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</si>
  <si>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</si>
  <si>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</si>
  <si>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</si>
  <si>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</si>
  <si>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</si>
  <si>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</si>
  <si>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</si>
  <si>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</si>
  <si>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</si>
  <si>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</si>
  <si>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</si>
  <si>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</si>
  <si>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</si>
  <si>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</si>
  <si>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</si>
  <si>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</si>
  <si>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</si>
  <si>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</si>
  <si>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</si>
  <si>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</si>
  <si>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</si>
  <si>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</si>
  <si>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</si>
  <si>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</si>
  <si>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</si>
  <si>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</si>
  <si>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</si>
  <si>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</si>
  <si>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</si>
  <si>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</si>
  <si>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</si>
  <si>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</si>
  <si>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</si>
  <si>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</si>
  <si>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</si>
  <si>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</si>
  <si>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</si>
  <si>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</si>
  <si>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</si>
  <si>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</si>
  <si>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</si>
  <si>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</si>
  <si>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</si>
  <si>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</si>
  <si>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</si>
  <si>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</si>
  <si>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</si>
  <si>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</si>
  <si>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</si>
  <si>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</si>
  <si>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</si>
  <si>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</si>
  <si>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</si>
  <si>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</si>
  <si>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</si>
  <si>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</si>
  <si>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</si>
  <si>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</si>
  <si>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</si>
  <si>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</si>
  <si>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</si>
  <si>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</si>
  <si>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</si>
  <si>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</si>
  <si>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</si>
  <si>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</si>
  <si>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</si>
  <si>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</si>
  <si>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</si>
  <si>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</si>
  <si>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</si>
  <si>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</si>
  <si>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</si>
  <si>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</si>
  <si>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</si>
  <si>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</si>
  <si>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</si>
  <si>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</si>
  <si>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</si>
  <si>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</si>
  <si>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</si>
  <si>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</si>
  <si>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</si>
  <si>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</si>
  <si>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</si>
  <si>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</si>
  <si>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</si>
  <si>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</si>
  <si>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</si>
  <si>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</si>
  <si>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</si>
  <si>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</si>
  <si>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</si>
  <si>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</si>
  <si>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</si>
  <si>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</si>
  <si>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</si>
  <si>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</si>
  <si>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</si>
  <si>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</si>
  <si>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</si>
  <si>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</si>
  <si>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</si>
  <si>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</si>
  <si>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</si>
  <si>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</si>
  <si>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</si>
  <si>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</si>
  <si>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</si>
  <si>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</si>
  <si>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</si>
  <si>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</si>
  <si>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</si>
  <si>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</si>
  <si>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</si>
  <si>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</si>
  <si>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</si>
  <si>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</si>
  <si>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</si>
  <si>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</si>
  <si>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</si>
  <si>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</si>
  <si>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</si>
  <si>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</si>
  <si>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</si>
  <si>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</si>
  <si>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</si>
  <si>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</si>
  <si>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</si>
  <si>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</si>
  <si>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</si>
  <si>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</si>
  <si>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</si>
  <si>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</si>
  <si>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</si>
  <si>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</si>
  <si>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</si>
  <si>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</si>
  <si>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</si>
  <si>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</si>
  <si>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</si>
  <si>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</si>
  <si>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</si>
  <si>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</si>
  <si>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</si>
  <si>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</si>
  <si>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</si>
  <si>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</si>
  <si>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</si>
  <si>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</si>
  <si>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</si>
  <si>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</si>
  <si>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</si>
  <si>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</si>
  <si>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</si>
  <si>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</si>
  <si>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</si>
  <si>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</si>
  <si>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</si>
  <si>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</si>
  <si>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</si>
  <si>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</si>
  <si>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</si>
  <si>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</si>
  <si>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</si>
  <si>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</si>
  <si>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</si>
  <si>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</si>
  <si>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</si>
  <si>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</si>
  <si>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</si>
  <si>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</si>
  <si>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</si>
  <si>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</si>
  <si>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</si>
  <si>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</si>
  <si>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</si>
  <si>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</si>
  <si>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</si>
  <si>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</si>
  <si>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</si>
  <si>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</si>
  <si>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</si>
  <si>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</si>
  <si>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</si>
  <si>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</si>
  <si>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</si>
  <si>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</si>
  <si>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</si>
  <si>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</si>
  <si>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</si>
  <si>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</si>
  <si>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</si>
  <si>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</si>
  <si>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</si>
  <si>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</si>
  <si>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</si>
  <si>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</si>
  <si>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</si>
  <si>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</si>
  <si>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</si>
  <si>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</si>
  <si>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</si>
  <si>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</si>
  <si>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</si>
  <si>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</si>
  <si>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</si>
  <si>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</si>
  <si>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</si>
  <si>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</si>
  <si>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</si>
  <si>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</si>
  <si>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</si>
  <si>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</si>
  <si>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</si>
  <si>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</si>
  <si>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</si>
  <si>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</si>
  <si>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</si>
  <si>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</si>
  <si>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</si>
  <si>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</si>
  <si>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</si>
  <si>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</si>
  <si>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</si>
  <si>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</si>
  <si>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</si>
  <si>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</si>
  <si>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</si>
  <si>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</si>
  <si>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</si>
  <si>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</si>
  <si>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</si>
  <si>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</si>
  <si>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</si>
  <si>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</si>
  <si>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</si>
  <si>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</si>
  <si>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</si>
  <si>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</si>
  <si>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</si>
  <si>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</si>
  <si>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</si>
  <si>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</si>
  <si>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</si>
  <si>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</si>
  <si>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</si>
  <si>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</si>
  <si>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</si>
  <si>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</si>
  <si>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</si>
  <si>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</si>
  <si>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</si>
  <si>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</si>
  <si>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</si>
  <si>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</si>
  <si>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</si>
  <si>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</si>
  <si>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</si>
  <si>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</si>
  <si>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</si>
  <si>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</si>
  <si>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</si>
  <si>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</si>
  <si>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</si>
  <si>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</si>
  <si>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</si>
  <si>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</si>
  <si>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</si>
  <si>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</si>
  <si>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</si>
  <si>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</si>
  <si>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</si>
  <si>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</si>
  <si>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</si>
  <si>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</si>
  <si>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</si>
  <si>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</si>
  <si>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</si>
  <si>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</si>
  <si>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</si>
  <si>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</si>
  <si>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</si>
  <si>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</si>
  <si>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</si>
  <si>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</si>
  <si>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</si>
  <si>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</si>
  <si>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</si>
  <si>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</si>
  <si>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</si>
  <si>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</si>
  <si>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</si>
  <si>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</si>
  <si>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</si>
  <si>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</si>
  <si>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</si>
  <si>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</si>
  <si>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</si>
  <si>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</si>
  <si>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</si>
  <si>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</si>
  <si>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</si>
  <si>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</si>
  <si>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</si>
  <si>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</si>
  <si>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</si>
  <si>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</si>
  <si>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</si>
  <si>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</si>
  <si>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</si>
  <si>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</si>
  <si>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</si>
  <si>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</si>
  <si>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</si>
  <si>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</si>
  <si>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</si>
  <si>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</si>
  <si>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</si>
  <si>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</si>
  <si>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</si>
  <si>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</si>
  <si>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</si>
  <si>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</si>
  <si>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</si>
  <si>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</si>
  <si>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</si>
  <si>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</si>
  <si>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</si>
  <si>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</si>
  <si>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</si>
  <si>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</si>
  <si>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</si>
  <si>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</si>
  <si>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</si>
  <si>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</si>
  <si>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</si>
  <si>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</si>
  <si>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</si>
  <si>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</si>
  <si>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</si>
  <si>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</si>
  <si>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</si>
  <si>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</si>
  <si>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</si>
  <si>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</si>
  <si>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</si>
  <si>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</si>
  <si>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</si>
  <si>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</si>
  <si>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</si>
  <si>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</si>
  <si>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</si>
  <si>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</si>
  <si>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</si>
  <si>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</si>
  <si>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</si>
  <si>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</si>
  <si>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</si>
  <si>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</si>
  <si>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</si>
  <si>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</si>
  <si>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</si>
  <si>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</si>
  <si>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</si>
  <si>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</si>
  <si>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</si>
  <si>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</si>
  <si>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</si>
  <si>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</si>
  <si>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</si>
  <si>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</si>
  <si>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</si>
  <si>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</si>
  <si>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</si>
  <si>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</si>
  <si>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</si>
  <si>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</si>
  <si>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</si>
  <si>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</si>
  <si>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</si>
  <si>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</si>
  <si>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</si>
  <si>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</si>
  <si>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</si>
  <si>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</si>
  <si>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</si>
  <si>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</si>
  <si>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</si>
  <si>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</si>
  <si>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</si>
  <si>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</si>
  <si>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</si>
  <si>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</si>
  <si>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</si>
  <si>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</si>
  <si>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</si>
  <si>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</si>
  <si>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</si>
  <si>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</si>
  <si>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</si>
  <si>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</si>
  <si>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</si>
  <si>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</si>
  <si>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</si>
  <si>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</si>
  <si>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</si>
  <si>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</si>
  <si>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</si>
  <si>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</si>
  <si>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</si>
  <si>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</si>
  <si>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</si>
  <si>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</si>
  <si>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</si>
  <si>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</si>
  <si>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</si>
  <si>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</si>
  <si>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</si>
  <si>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</si>
  <si>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</si>
  <si>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</si>
  <si>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</si>
  <si>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</si>
  <si>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</si>
  <si>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</si>
  <si>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</si>
  <si>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</si>
  <si>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</si>
  <si>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</si>
  <si>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</si>
  <si>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</si>
  <si>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</si>
  <si>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</si>
  <si>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</si>
  <si>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</si>
  <si>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</si>
  <si>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</si>
  <si>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</si>
  <si>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</si>
  <si>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</si>
  <si>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</si>
  <si>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</si>
  <si>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</si>
  <si>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</si>
  <si>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</si>
  <si>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</si>
  <si>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</si>
  <si>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</si>
  <si>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</si>
  <si>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</si>
  <si>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</si>
  <si>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</si>
  <si>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</si>
  <si>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</si>
  <si>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</si>
  <si>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</si>
  <si>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</si>
  <si>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</si>
  <si>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</si>
  <si>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</si>
  <si>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</si>
  <si>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</si>
  <si>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</si>
  <si>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</si>
  <si>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</si>
  <si>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</si>
  <si>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</si>
  <si>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</si>
  <si>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</si>
  <si>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</si>
  <si>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</si>
  <si>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</si>
  <si>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</si>
  <si>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</si>
  <si>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</si>
  <si>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</si>
  <si>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</si>
  <si>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</si>
  <si>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</si>
  <si>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</si>
  <si>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</si>
  <si>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</si>
  <si>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</si>
  <si>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</si>
  <si>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</si>
  <si>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</si>
  <si>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</si>
  <si>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</si>
  <si>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</si>
  <si>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</si>
  <si>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</si>
  <si>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</si>
  <si>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</si>
  <si>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</si>
  <si>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</si>
  <si>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</si>
  <si>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</si>
  <si>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</si>
  <si>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</si>
  <si>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</si>
  <si>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</si>
  <si>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</si>
  <si>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</si>
  <si>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</si>
  <si>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</si>
  <si>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</si>
  <si>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</si>
  <si>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</si>
  <si>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</si>
  <si>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</si>
  <si>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</si>
  <si>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</si>
  <si>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</si>
  <si>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</si>
  <si>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</si>
  <si>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</si>
  <si>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</si>
  <si>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</si>
  <si>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</si>
  <si>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</si>
  <si>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</si>
  <si>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</si>
  <si>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</si>
  <si>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</si>
  <si>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</si>
  <si>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</si>
  <si>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</si>
  <si>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</si>
  <si>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</si>
  <si>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</si>
  <si>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</si>
  <si>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</si>
  <si>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</si>
  <si>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</si>
  <si>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</si>
  <si>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</si>
  <si>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</si>
  <si>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</si>
  <si>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</si>
  <si>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</si>
  <si>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</si>
  <si>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</si>
  <si>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</si>
  <si>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</si>
  <si>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</si>
  <si>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</si>
  <si>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</si>
  <si>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</si>
  <si>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</si>
  <si>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</si>
  <si>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</si>
  <si>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</si>
  <si>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</si>
  <si>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</si>
  <si>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</si>
  <si>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</si>
  <si>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</si>
  <si>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</si>
  <si>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</si>
  <si>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</si>
  <si>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</si>
  <si>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</si>
  <si>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</si>
  <si>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</si>
  <si>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</si>
  <si>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</si>
  <si>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</si>
  <si>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</si>
  <si>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</si>
  <si>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</si>
  <si>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</si>
  <si>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</si>
  <si>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</si>
  <si>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</si>
  <si>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</si>
  <si>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</si>
  <si>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</si>
  <si>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</si>
  <si>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</si>
  <si>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</si>
  <si>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</si>
  <si>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</si>
  <si>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</si>
  <si>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</si>
  <si>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</si>
  <si>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</si>
  <si>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</si>
  <si>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</si>
  <si>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</si>
  <si>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</si>
  <si>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</si>
  <si>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</si>
  <si>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</si>
  <si>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</si>
  <si>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</si>
  <si>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</si>
  <si>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</si>
  <si>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</si>
  <si>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</si>
  <si>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</si>
  <si>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</si>
  <si>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</si>
  <si>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</si>
  <si>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</si>
  <si>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</si>
  <si>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</si>
  <si>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</si>
  <si>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</si>
  <si>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</si>
  <si>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</si>
  <si>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</si>
  <si>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</si>
  <si>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</si>
  <si>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</si>
  <si>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</si>
  <si>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</si>
  <si>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</si>
  <si>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</si>
  <si>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</si>
  <si>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</si>
  <si>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</si>
  <si>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</si>
  <si>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</si>
  <si>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</si>
  <si>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</si>
  <si>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</si>
  <si>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</si>
  <si>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</si>
  <si>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</si>
  <si>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</si>
  <si>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</si>
  <si>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</si>
  <si>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</si>
  <si>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</si>
  <si>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</si>
  <si>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</si>
  <si>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</si>
  <si>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</si>
  <si>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</si>
  <si>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</si>
  <si>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</si>
  <si>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</si>
  <si>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</si>
  <si>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</si>
  <si>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</si>
  <si>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</si>
  <si>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</si>
  <si>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</si>
  <si>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</si>
  <si>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</si>
  <si>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</si>
  <si>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</si>
  <si>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</si>
  <si>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</si>
  <si>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</si>
  <si>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</si>
  <si>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</si>
  <si>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</si>
  <si>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</si>
  <si>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</si>
  <si>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</si>
  <si>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</si>
  <si>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</si>
  <si>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</si>
  <si>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</si>
  <si>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</si>
  <si>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</si>
  <si>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</si>
  <si>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</si>
  <si>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</si>
  <si>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</si>
  <si>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</si>
  <si>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</si>
  <si>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</si>
  <si>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</si>
  <si>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</si>
  <si>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</si>
  <si>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</si>
  <si>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</si>
  <si>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</si>
  <si>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</si>
  <si>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</si>
  <si>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</si>
  <si>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</si>
  <si>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</si>
  <si>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</si>
  <si>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</si>
  <si>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</si>
  <si>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</si>
  <si>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</si>
  <si>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</si>
  <si>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</si>
  <si>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</si>
  <si>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</si>
  <si>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</si>
  <si>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</si>
  <si>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</si>
  <si>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</si>
  <si>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</si>
  <si>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</si>
  <si>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</si>
  <si>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</si>
  <si>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</si>
  <si>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</si>
  <si>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</si>
  <si>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</si>
  <si>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</si>
  <si>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</si>
  <si>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</si>
  <si>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</si>
  <si>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</si>
  <si>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</si>
  <si>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</si>
  <si>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</si>
  <si>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</si>
  <si>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</si>
  <si>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</si>
  <si>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</si>
  <si>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</si>
  <si>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</si>
  <si>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</si>
  <si>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</si>
  <si>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</si>
  <si>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</si>
  <si>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</si>
  <si>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</si>
  <si>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</si>
  <si>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</si>
  <si>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</si>
  <si>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</si>
  <si>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</si>
  <si>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</si>
  <si>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</si>
  <si>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</si>
  <si>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</si>
  <si>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</si>
  <si>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</si>
  <si>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</si>
  <si>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</si>
  <si>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</si>
  <si>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</si>
  <si>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</si>
  <si>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</si>
  <si>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</si>
  <si>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</si>
  <si>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</si>
  <si>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</si>
  <si>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</si>
  <si>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</si>
  <si>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</si>
  <si>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</si>
  <si>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</si>
  <si>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</si>
  <si>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</si>
  <si>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</si>
  <si>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</si>
  <si>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</si>
  <si>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</si>
  <si>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</si>
  <si>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</si>
  <si>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</si>
  <si>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</si>
  <si>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</si>
  <si>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</si>
  <si>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</si>
  <si>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</si>
  <si>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</si>
  <si>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</si>
  <si>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</si>
  <si>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</si>
  <si>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</si>
  <si>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</si>
  <si>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</si>
  <si>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</si>
  <si>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</si>
  <si>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</si>
  <si>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</si>
  <si>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</si>
  <si>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</si>
  <si>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</si>
  <si>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</si>
  <si>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</si>
  <si>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</si>
  <si>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</si>
  <si>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</si>
  <si>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</si>
  <si>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</si>
  <si>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</si>
  <si>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</si>
  <si>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</si>
  <si>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</si>
  <si>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</si>
  <si>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</si>
  <si>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</si>
  <si>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</si>
  <si>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</si>
  <si>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</si>
  <si>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</si>
  <si>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</si>
  <si>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</si>
  <si>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</si>
  <si>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</si>
  <si>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</si>
  <si>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</si>
  <si>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</si>
  <si>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</si>
  <si>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</si>
  <si>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</si>
  <si>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</si>
  <si>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</si>
  <si>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</si>
  <si>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</si>
  <si>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</si>
  <si>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</si>
  <si>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</si>
  <si>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</si>
  <si>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</si>
  <si>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</si>
  <si>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</si>
  <si>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</si>
  <si>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</si>
  <si>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</si>
  <si>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</si>
  <si>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</si>
  <si>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</si>
  <si>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</si>
  <si>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</si>
  <si>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</si>
  <si>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</si>
  <si>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</si>
  <si>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</si>
  <si>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</si>
  <si>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</si>
  <si>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</si>
  <si>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</si>
  <si>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</si>
  <si>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</si>
  <si>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</si>
  <si>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</si>
  <si>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</si>
  <si>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</si>
  <si>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</si>
  <si>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</si>
  <si>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</si>
  <si>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</si>
  <si>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</si>
  <si>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</si>
  <si>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</si>
  <si>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</si>
  <si>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</si>
  <si>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</si>
  <si>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</si>
  <si>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</si>
  <si>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</si>
  <si>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</si>
  <si>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</si>
  <si>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</si>
  <si>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</si>
  <si>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</si>
  <si>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</si>
  <si>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</si>
  <si>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</si>
  <si>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</si>
  <si>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</si>
  <si>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</si>
  <si>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</si>
  <si>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</si>
  <si>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</si>
  <si>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</si>
  <si>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</si>
  <si>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</si>
  <si>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</si>
  <si>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</si>
  <si>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</si>
  <si>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</si>
  <si>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</si>
  <si>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</si>
  <si>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</si>
  <si>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</si>
  <si>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</si>
  <si>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</si>
  <si>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</si>
  <si>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</si>
  <si>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</si>
  <si>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</si>
  <si>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</si>
  <si>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</si>
  <si>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</si>
  <si>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</si>
  <si>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</si>
  <si>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</si>
  <si>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</si>
  <si>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</si>
  <si>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</si>
  <si>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</si>
  <si>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</si>
  <si>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</si>
  <si>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</si>
  <si>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</si>
  <si>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</si>
  <si>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</si>
  <si>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</si>
  <si>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</si>
  <si>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</si>
  <si>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</si>
  <si>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</si>
  <si>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</si>
  <si>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</si>
  <si>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</si>
  <si>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</si>
  <si>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</si>
  <si>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</si>
  <si>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</si>
  <si>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</si>
  <si>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</si>
  <si>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</si>
  <si>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</si>
  <si>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</si>
  <si>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</si>
  <si>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</si>
  <si>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</si>
  <si>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</si>
  <si>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</si>
  <si>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</si>
  <si>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</si>
  <si>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</si>
  <si>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</si>
  <si>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</si>
  <si>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</si>
  <si>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</si>
  <si>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</si>
  <si>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</si>
  <si>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</si>
  <si>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</si>
  <si>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</si>
  <si>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</si>
  <si>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</si>
  <si>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</si>
  <si>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</si>
  <si>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</si>
  <si>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</si>
  <si>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</si>
  <si>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</si>
  <si>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</si>
  <si>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</si>
  <si>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</si>
  <si>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</si>
  <si>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</si>
  <si>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</si>
  <si>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</si>
  <si>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</si>
  <si>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</si>
  <si>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</si>
  <si>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</si>
  <si>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</si>
  <si>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</si>
  <si>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</si>
  <si>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</si>
  <si>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</si>
  <si>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</si>
  <si>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</si>
  <si>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</si>
  <si>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</si>
  <si>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</si>
  <si>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</si>
  <si>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</si>
  <si>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</si>
  <si>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</si>
  <si>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</si>
  <si>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</si>
  <si>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</si>
  <si>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</si>
  <si>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</si>
  <si>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</si>
  <si>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</si>
  <si>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</si>
  <si>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</si>
  <si>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</si>
  <si>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</si>
  <si>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</si>
  <si>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</si>
  <si>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</si>
  <si>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</si>
  <si>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</si>
  <si>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</si>
  <si>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</si>
  <si>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</si>
  <si>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</si>
  <si>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</si>
  <si>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</si>
  <si>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</si>
  <si>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</si>
  <si>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</si>
  <si>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</si>
  <si>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</si>
  <si>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</si>
  <si>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</si>
  <si>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</si>
  <si>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</si>
  <si>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</si>
  <si>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</si>
  <si>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</si>
  <si>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</si>
  <si>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</si>
  <si>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</si>
  <si>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</si>
  <si>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</si>
  <si>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</si>
  <si>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</si>
  <si>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</si>
  <si>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</si>
  <si>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</si>
  <si>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</si>
  <si>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</si>
  <si>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</si>
  <si>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</si>
  <si>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</si>
  <si>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</si>
  <si>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</si>
  <si>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</si>
  <si>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</si>
  <si>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</si>
  <si>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</si>
  <si>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</si>
  <si>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</si>
  <si>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</si>
  <si>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</si>
  <si>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</si>
  <si>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</si>
  <si>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</si>
  <si>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</si>
  <si>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</si>
  <si>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</si>
  <si>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</si>
  <si>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</si>
  <si>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</si>
  <si>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</si>
  <si>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</si>
  <si>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</si>
  <si>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</si>
  <si>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</si>
  <si>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</si>
  <si>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</si>
  <si>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</si>
  <si>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</si>
  <si>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</si>
  <si>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</si>
  <si>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</si>
  <si>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</si>
  <si>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</si>
  <si>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</si>
  <si>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</si>
  <si>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</si>
  <si>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</si>
  <si>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</si>
  <si>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</si>
  <si>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</si>
  <si>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</si>
  <si>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</si>
  <si>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</si>
  <si>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</si>
  <si>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</si>
  <si>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</si>
  <si>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</si>
  <si>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</si>
  <si>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</si>
  <si>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</si>
  <si>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</si>
  <si>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</si>
  <si>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</si>
  <si>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</si>
  <si>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</si>
  <si>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</si>
  <si>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</si>
  <si>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</si>
  <si>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</si>
  <si>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</si>
  <si>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</si>
  <si>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</si>
  <si>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</si>
  <si>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</si>
  <si>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</si>
  <si>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</si>
  <si>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</si>
  <si>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</si>
  <si>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</si>
  <si>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</si>
  <si>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</si>
  <si>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</si>
  <si>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</si>
  <si>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</si>
  <si>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</si>
  <si>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</si>
  <si>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</si>
  <si>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</si>
  <si>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</si>
  <si>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</si>
  <si>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</si>
  <si>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</si>
  <si>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</si>
  <si>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</si>
  <si>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</si>
  <si>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</si>
  <si>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</si>
  <si>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</si>
  <si>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</si>
  <si>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</si>
  <si>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</si>
  <si>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</si>
  <si>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</si>
  <si>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</si>
  <si>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</si>
  <si>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</si>
  <si>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</si>
  <si>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</si>
  <si>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</si>
  <si>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</si>
  <si>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</si>
  <si>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</si>
  <si>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</si>
  <si>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</si>
  <si>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</si>
  <si>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</si>
  <si>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</si>
  <si>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</si>
  <si>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</si>
  <si>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</si>
  <si>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</si>
  <si>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</si>
  <si>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</si>
  <si>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</si>
  <si>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</si>
  <si>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</si>
  <si>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</si>
  <si>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</si>
  <si>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</si>
  <si>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</si>
  <si>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</si>
  <si>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</si>
  <si>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</si>
  <si>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</si>
  <si>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</si>
  <si>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</si>
  <si>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</si>
  <si>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</si>
  <si>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</si>
  <si>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</si>
  <si>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</si>
  <si>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</si>
  <si>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</si>
  <si>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</si>
  <si>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</si>
  <si>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</si>
  <si>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</si>
  <si>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</si>
  <si>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</si>
  <si>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</si>
  <si>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</si>
  <si>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</si>
  <si>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</si>
  <si>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</si>
  <si>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</si>
  <si>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</si>
  <si>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</si>
  <si>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</si>
  <si>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</si>
  <si>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</si>
  <si>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</si>
  <si>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</si>
  <si>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</si>
  <si>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</si>
  <si>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</si>
  <si>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</si>
  <si>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</si>
  <si>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</si>
  <si>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</si>
  <si>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</si>
  <si>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</si>
  <si>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</si>
  <si>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</si>
  <si>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</si>
  <si>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</si>
  <si>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</si>
  <si>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</si>
  <si>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</si>
  <si>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</si>
  <si>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</si>
  <si>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</si>
  <si>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</si>
  <si>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</si>
  <si>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</si>
  <si>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</si>
  <si>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</si>
  <si>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</si>
  <si>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</si>
  <si>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</si>
  <si>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</si>
  <si>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</si>
  <si>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</si>
  <si>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</si>
  <si>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</si>
  <si>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</si>
  <si>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</si>
  <si>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</si>
  <si>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</si>
  <si>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</si>
  <si>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</si>
  <si>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</si>
  <si>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</si>
  <si>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</si>
  <si>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</si>
  <si>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</si>
  <si>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</si>
  <si>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</si>
  <si>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</si>
  <si>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</si>
  <si>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</si>
  <si>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</si>
  <si>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</si>
  <si>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</si>
  <si>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</si>
  <si>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</si>
  <si>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</si>
  <si>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</si>
  <si>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</si>
  <si>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</si>
  <si>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</si>
  <si>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</si>
  <si>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</si>
  <si>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</si>
  <si>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</si>
  <si>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</si>
  <si>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</si>
  <si>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</si>
  <si>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</si>
  <si>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</si>
  <si>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</si>
  <si>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</si>
  <si>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</si>
  <si>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</si>
  <si>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</si>
  <si>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</si>
  <si>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</si>
  <si>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</si>
  <si>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</si>
  <si>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</si>
  <si>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</si>
  <si>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</si>
  <si>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</si>
  <si>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</si>
  <si>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</si>
  <si>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</si>
  <si>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</si>
  <si>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</si>
  <si>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</si>
  <si>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</si>
  <si>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</si>
  <si>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</si>
  <si>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</si>
  <si>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</si>
  <si>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</si>
  <si>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</si>
  <si>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</si>
  <si>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</si>
  <si>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</si>
  <si>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</si>
  <si>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</si>
  <si>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</si>
  <si>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</si>
  <si>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</si>
  <si>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</si>
  <si>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</si>
  <si>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</si>
  <si>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</si>
  <si>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</si>
  <si>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</si>
  <si>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</si>
  <si>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</si>
  <si>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</si>
  <si>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</si>
  <si>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</si>
  <si>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</si>
  <si>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</si>
  <si>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</si>
  <si>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</si>
  <si>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</si>
  <si>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</si>
  <si>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</si>
  <si>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</si>
  <si>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</si>
  <si>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</si>
  <si>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</si>
  <si>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</si>
  <si>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</si>
  <si>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</si>
  <si>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</si>
  <si>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</si>
  <si>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</si>
  <si>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</si>
  <si>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</si>
  <si>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</si>
  <si>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</si>
  <si>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</si>
  <si>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</si>
  <si>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</si>
  <si>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</si>
  <si>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</si>
  <si>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</si>
  <si>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</si>
  <si>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</si>
  <si>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</si>
  <si>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</si>
  <si>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</si>
  <si>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</si>
  <si>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</si>
  <si>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</si>
  <si>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</si>
  <si>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</si>
  <si>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</si>
  <si>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</si>
  <si>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</si>
  <si>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</si>
  <si>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</si>
  <si>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</si>
  <si>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</si>
  <si>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</si>
  <si>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</si>
  <si>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</si>
  <si>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</si>
  <si>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</si>
  <si>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</si>
  <si>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</si>
  <si>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</si>
  <si>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</si>
  <si>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</si>
  <si>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</si>
  <si>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</si>
  <si>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</si>
  <si>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</si>
  <si>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</si>
  <si>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</si>
  <si>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</si>
  <si>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</si>
  <si>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</si>
  <si>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</si>
  <si>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</si>
  <si>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</si>
  <si>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</si>
  <si>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</si>
  <si>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</si>
  <si>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</si>
  <si>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</si>
  <si>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</si>
  <si>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</si>
  <si>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</si>
  <si>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</si>
  <si>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</si>
  <si>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</si>
  <si>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</si>
  <si>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</si>
  <si>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</si>
  <si>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</si>
  <si>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</si>
  <si>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</si>
  <si>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</si>
  <si>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</si>
  <si>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</si>
  <si>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</si>
  <si>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</si>
  <si>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</si>
  <si>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</si>
  <si>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</si>
  <si>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</si>
  <si>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</si>
  <si>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</si>
  <si>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</si>
  <si>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</si>
  <si>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</si>
  <si>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</si>
  <si>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</si>
  <si>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</si>
  <si>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</si>
  <si>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</si>
  <si>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</si>
  <si>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</si>
  <si>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</si>
  <si>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</si>
  <si>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</si>
  <si>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</si>
  <si>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</si>
  <si>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</si>
  <si>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</si>
  <si>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</si>
  <si>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</si>
  <si>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</si>
  <si>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</si>
  <si>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</si>
  <si>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</si>
  <si>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</si>
  <si>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</si>
  <si>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</si>
  <si>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</si>
  <si>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</si>
  <si>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</si>
  <si>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</si>
  <si>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</si>
  <si>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</si>
  <si>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</si>
  <si>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</si>
  <si>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</si>
  <si>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</si>
  <si>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</si>
  <si>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</si>
  <si>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</si>
  <si>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</si>
  <si>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</si>
  <si>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</si>
  <si>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</si>
  <si>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</si>
  <si>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</si>
  <si>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</si>
  <si>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</si>
  <si>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</si>
  <si>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</si>
  <si>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</si>
  <si>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</si>
  <si>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</si>
  <si>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</si>
  <si>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</si>
  <si>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</si>
  <si>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</si>
  <si>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</si>
  <si>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</si>
  <si>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</si>
  <si>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</si>
  <si>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</si>
  <si>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</si>
  <si>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</si>
  <si>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</si>
  <si>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</si>
  <si>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</si>
  <si>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</si>
  <si>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</si>
  <si>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</si>
  <si>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</si>
  <si>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</si>
  <si>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</si>
  <si>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</si>
  <si>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</si>
  <si>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</si>
  <si>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</si>
  <si>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</si>
  <si>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</si>
  <si>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</si>
  <si>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</si>
  <si>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</si>
  <si>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</si>
  <si>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</si>
  <si>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</si>
  <si>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</si>
  <si>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</si>
  <si>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</si>
  <si>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</si>
  <si>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</si>
  <si>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</si>
  <si>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</si>
  <si>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</si>
  <si>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</si>
  <si>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</si>
  <si>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</si>
  <si>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</si>
  <si>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</si>
  <si>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</si>
  <si>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</si>
  <si>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</si>
  <si>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</si>
  <si>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</si>
  <si>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</si>
  <si>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</si>
  <si>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</si>
  <si>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</si>
  <si>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</si>
  <si>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</si>
  <si>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</si>
  <si>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</si>
  <si>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</si>
  <si>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</si>
  <si>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</si>
  <si>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</si>
  <si>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</si>
  <si>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</si>
  <si>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</si>
  <si>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</si>
  <si>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</si>
  <si>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</si>
  <si>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</si>
  <si>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</si>
  <si>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</si>
  <si>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</si>
  <si>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</si>
  <si>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</si>
  <si>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</si>
  <si>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</si>
  <si>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</si>
  <si>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</si>
  <si>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</si>
  <si>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</si>
  <si>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</si>
  <si>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</si>
  <si>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</si>
  <si>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</si>
  <si>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</si>
  <si>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</si>
  <si>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</si>
  <si>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</si>
  <si>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</si>
  <si>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</si>
  <si>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</si>
  <si>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</si>
  <si>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</si>
  <si>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</si>
  <si>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</si>
  <si>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</si>
  <si>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</si>
  <si>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</si>
  <si>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</si>
  <si>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</si>
  <si>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</si>
  <si>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</si>
  <si>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</si>
  <si>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</si>
  <si>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</si>
  <si>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</si>
  <si>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</si>
  <si>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</si>
  <si>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</si>
  <si>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</si>
  <si>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</si>
  <si>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</si>
  <si>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</si>
  <si>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</si>
  <si>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</si>
  <si>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</si>
  <si>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</si>
  <si>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</si>
  <si>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</si>
  <si>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</si>
  <si>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</si>
  <si>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</si>
  <si>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</si>
  <si>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</si>
  <si>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</si>
  <si>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</si>
  <si>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</si>
  <si>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</si>
  <si>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</si>
  <si>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</si>
  <si>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</si>
  <si>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</si>
  <si>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</si>
  <si>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</si>
  <si>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</si>
  <si>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</si>
  <si>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</si>
  <si>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</si>
  <si>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</si>
  <si>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</si>
  <si>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</si>
  <si>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</si>
  <si>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</si>
  <si>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</si>
  <si>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</si>
  <si>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</si>
  <si>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</si>
  <si>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</si>
  <si>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</si>
  <si>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</si>
  <si>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</si>
  <si>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</si>
  <si>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</si>
  <si>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</si>
  <si>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</si>
  <si>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</si>
  <si>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</si>
  <si>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</si>
  <si>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</si>
  <si>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</si>
  <si>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</si>
  <si>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</si>
  <si>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</si>
  <si>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</si>
  <si>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</si>
  <si>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</si>
  <si>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</si>
  <si>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</si>
  <si>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</si>
  <si>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</si>
  <si>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</si>
  <si>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</si>
  <si>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</si>
  <si>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</si>
  <si>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</si>
  <si>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</si>
  <si>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</si>
  <si>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</si>
  <si>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</si>
  <si>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</si>
  <si>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</si>
  <si>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</si>
  <si>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</si>
  <si>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</si>
  <si>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</si>
  <si>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</si>
  <si>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</si>
  <si>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</si>
  <si>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</si>
  <si>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</si>
  <si>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</si>
  <si>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</si>
  <si>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</si>
  <si>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</si>
  <si>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</si>
  <si>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</si>
  <si>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</si>
  <si>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</si>
  <si>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</si>
  <si>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</si>
  <si>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</si>
  <si>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</si>
  <si>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</si>
  <si>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</si>
  <si>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</si>
  <si>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</si>
  <si>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</si>
  <si>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</si>
  <si>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</si>
  <si>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</si>
  <si>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</si>
  <si>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</si>
  <si>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</si>
  <si>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</si>
  <si>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</si>
  <si>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</si>
  <si>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</si>
  <si>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</si>
  <si>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</si>
  <si>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</si>
  <si>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</si>
  <si>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</si>
  <si>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</si>
  <si>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</si>
  <si>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</si>
  <si>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</si>
  <si>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</si>
  <si>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</si>
  <si>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</si>
  <si>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</si>
  <si>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</si>
  <si>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</si>
  <si>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</si>
  <si>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</si>
  <si>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</si>
  <si>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</si>
  <si>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</si>
  <si>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</si>
  <si>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</si>
  <si>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</si>
  <si>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</si>
  <si>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</si>
  <si>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</si>
  <si>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</si>
  <si>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</si>
  <si>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</si>
  <si>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</si>
  <si>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</si>
  <si>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</si>
  <si>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</si>
  <si>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</si>
  <si>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</si>
  <si>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</si>
  <si>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</si>
  <si>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</si>
  <si>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</si>
  <si>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</si>
  <si>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</si>
  <si>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</si>
  <si>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</si>
  <si>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</si>
  <si>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</si>
  <si>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</si>
  <si>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</si>
  <si>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</si>
  <si>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</si>
  <si>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</si>
  <si>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</si>
  <si>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</si>
  <si>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</si>
  <si>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</si>
  <si>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</si>
  <si>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</si>
  <si>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</si>
  <si>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</si>
  <si>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</si>
  <si>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</si>
  <si>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</si>
  <si>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</si>
  <si>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</si>
  <si>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</si>
  <si>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</si>
  <si>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</si>
  <si>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</si>
  <si>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</si>
  <si>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</si>
  <si>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</si>
  <si>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</si>
  <si>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</si>
  <si>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</si>
  <si>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</si>
  <si>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</si>
  <si>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</si>
  <si>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</si>
  <si>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</si>
  <si>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</si>
  <si>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</si>
  <si>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</si>
  <si>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</si>
  <si>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</si>
  <si>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</si>
  <si>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</si>
  <si>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</si>
  <si>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</si>
  <si>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</si>
  <si>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</si>
  <si>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</si>
  <si>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</si>
  <si>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</si>
  <si>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</si>
  <si>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</si>
  <si>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</si>
  <si>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</si>
  <si>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</si>
  <si>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</si>
  <si>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</si>
  <si>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</si>
  <si>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</si>
  <si>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</si>
  <si>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</si>
  <si>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</si>
  <si>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</si>
  <si>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</si>
  <si>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</si>
  <si>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</si>
  <si>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</si>
  <si>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</si>
  <si>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</si>
  <si>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</si>
  <si>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</si>
  <si>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</si>
  <si>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</si>
  <si>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</si>
  <si>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</si>
  <si>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</si>
  <si>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</si>
  <si>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</si>
  <si>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</si>
  <si>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</si>
  <si>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</si>
  <si>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</si>
  <si>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</si>
  <si>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</si>
  <si>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</si>
  <si>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</si>
  <si>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</si>
  <si>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</si>
  <si>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</si>
  <si>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</si>
  <si>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</si>
  <si>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</si>
  <si>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</si>
  <si>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</si>
  <si>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</si>
  <si>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</si>
  <si>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</si>
  <si>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</si>
  <si>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</si>
  <si>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</si>
  <si>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</si>
  <si>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</si>
  <si>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</si>
  <si>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</si>
  <si>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</si>
  <si>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</si>
  <si>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</si>
  <si>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</si>
  <si>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</si>
  <si>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</si>
  <si>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</si>
  <si>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</si>
  <si>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</si>
  <si>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</si>
  <si>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</si>
  <si>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</si>
  <si>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</si>
  <si>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</si>
  <si>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</si>
  <si>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</si>
  <si>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</si>
  <si>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</si>
  <si>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</si>
  <si>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</si>
  <si>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</si>
  <si>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</si>
  <si>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</si>
  <si>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</si>
  <si>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</si>
  <si>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</si>
  <si>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</si>
  <si>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</si>
  <si>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</si>
  <si>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</si>
  <si>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</si>
  <si>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</si>
  <si>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</si>
  <si>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</si>
  <si>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</si>
  <si>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</si>
  <si>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</si>
  <si>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</si>
  <si>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</si>
  <si>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</si>
  <si>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</si>
  <si>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</si>
  <si>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</si>
  <si>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</si>
  <si>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</si>
  <si>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</si>
  <si>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</si>
  <si>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</si>
  <si>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</si>
  <si>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</si>
  <si>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</si>
  <si>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</si>
  <si>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</si>
  <si>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</si>
  <si>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</si>
  <si>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</si>
  <si>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</si>
  <si>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</si>
  <si>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</si>
  <si>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</si>
  <si>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</si>
  <si>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</si>
  <si>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</si>
  <si>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</si>
  <si>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</si>
  <si>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</si>
  <si>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</si>
  <si>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</si>
  <si>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</si>
  <si>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</si>
  <si>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</si>
  <si>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</si>
  <si>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</si>
  <si>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</si>
  <si>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</si>
  <si>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</si>
  <si>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</si>
  <si>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</si>
  <si>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</si>
  <si>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</si>
  <si>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</si>
  <si>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</si>
  <si>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</si>
  <si>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</si>
  <si>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</si>
  <si>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</si>
  <si>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</si>
  <si>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</si>
  <si>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</si>
  <si>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</si>
  <si>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</si>
  <si>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</si>
  <si>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</si>
  <si>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</si>
  <si>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</si>
  <si>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</si>
  <si>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</si>
  <si>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</si>
  <si>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</si>
  <si>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</si>
  <si>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</si>
  <si>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</si>
  <si>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</si>
  <si>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</si>
  <si>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</si>
  <si>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</si>
  <si>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</si>
  <si>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</si>
  <si>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</si>
  <si>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</si>
  <si>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</si>
  <si>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</si>
  <si>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</si>
  <si>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</si>
  <si>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</si>
  <si>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</si>
  <si>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</si>
  <si>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</si>
  <si>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</si>
  <si>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</si>
  <si>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</si>
  <si>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</si>
  <si>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</si>
  <si>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</si>
  <si>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</si>
  <si>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</si>
  <si>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</si>
  <si>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</si>
  <si>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</si>
  <si>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</si>
  <si>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</si>
  <si>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</si>
  <si>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</si>
  <si>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</si>
  <si>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</si>
  <si>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</si>
  <si>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</si>
  <si>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</si>
  <si>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</si>
  <si>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</si>
  <si>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</si>
  <si>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</si>
  <si>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</si>
  <si>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</si>
  <si>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</si>
  <si>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</si>
  <si>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</si>
  <si>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</si>
  <si>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</si>
  <si>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</si>
  <si>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</si>
  <si>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</si>
  <si>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</si>
  <si>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</si>
  <si>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</si>
  <si>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</si>
  <si>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</si>
  <si>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</si>
  <si>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</si>
  <si>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</si>
  <si>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</si>
  <si>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</si>
  <si>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</si>
  <si>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</si>
  <si>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</si>
  <si>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</si>
  <si>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</si>
  <si>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</si>
  <si>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</si>
  <si>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</si>
  <si>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</si>
  <si>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</si>
  <si>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</si>
  <si>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</si>
  <si>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</si>
  <si>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</si>
  <si>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</si>
  <si>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</si>
  <si>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</si>
  <si>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</si>
  <si>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</si>
  <si>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</si>
  <si>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</si>
  <si>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</si>
  <si>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</si>
  <si>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</si>
  <si>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</si>
  <si>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</si>
  <si>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</si>
  <si>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</si>
  <si>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</si>
  <si>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</si>
  <si>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</si>
  <si>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</si>
  <si>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</si>
  <si>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</si>
  <si>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</si>
  <si>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</si>
  <si>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</si>
  <si>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</si>
  <si>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</si>
  <si>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</si>
  <si>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</si>
  <si>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</si>
  <si>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</si>
  <si>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</si>
  <si>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</si>
  <si>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</si>
  <si>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</si>
  <si>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</si>
  <si>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</si>
  <si>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</si>
  <si>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</si>
  <si>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</si>
  <si>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</si>
  <si>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</si>
  <si>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</si>
  <si>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</si>
  <si>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</si>
  <si>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</si>
  <si>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</si>
  <si>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</si>
  <si>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</si>
  <si>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</si>
  <si>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</si>
  <si>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</si>
  <si>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</si>
  <si>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</si>
  <si>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</si>
  <si>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</si>
  <si>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</si>
  <si>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</si>
  <si>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</si>
  <si>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</si>
  <si>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</si>
  <si>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</si>
  <si>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</si>
  <si>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</si>
  <si>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</si>
  <si>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</si>
  <si>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</si>
  <si>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</si>
  <si>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</si>
  <si>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</si>
  <si>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</si>
  <si>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</si>
  <si>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</si>
  <si>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</si>
  <si>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</si>
  <si>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</si>
  <si>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</si>
  <si>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</si>
  <si>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</si>
  <si>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</si>
  <si>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</si>
  <si>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</si>
  <si>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</si>
  <si>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</si>
  <si>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</si>
  <si>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</si>
  <si>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</si>
  <si>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</si>
  <si>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</si>
  <si>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</si>
  <si>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</si>
  <si>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</si>
  <si>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</si>
  <si>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</si>
  <si>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</si>
  <si>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</si>
  <si>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</si>
  <si>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</si>
  <si>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</si>
  <si>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</si>
  <si>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</si>
  <si>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</si>
  <si>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</si>
  <si>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</si>
  <si>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</si>
  <si>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</si>
  <si>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</si>
  <si>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</si>
  <si>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</si>
  <si>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</si>
  <si>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</si>
  <si>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</si>
  <si>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</si>
  <si>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</si>
  <si>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</si>
  <si>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</si>
  <si>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</si>
  <si>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</si>
  <si>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</si>
  <si>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</si>
  <si>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</si>
  <si>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</si>
  <si>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</si>
  <si>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</si>
  <si>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</si>
  <si>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</si>
  <si>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</si>
  <si>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</si>
  <si>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</si>
  <si>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</si>
  <si>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</si>
  <si>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</si>
  <si>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</si>
  <si>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</si>
  <si>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</si>
  <si>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</si>
  <si>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</si>
  <si>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</si>
  <si>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</si>
  <si>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</si>
  <si>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</si>
  <si>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</si>
  <si>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</si>
  <si>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</si>
  <si>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</si>
  <si>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</si>
  <si>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</si>
  <si>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</si>
  <si>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</si>
  <si>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</si>
  <si>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</si>
  <si>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</si>
  <si>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</si>
  <si>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</si>
  <si>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</si>
  <si>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</si>
  <si>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</si>
  <si>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</si>
  <si>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</si>
  <si>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</si>
  <si>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</si>
  <si>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</si>
  <si>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</si>
  <si>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</si>
  <si>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</si>
  <si>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</si>
  <si>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</si>
  <si>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</si>
  <si>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</si>
  <si>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</si>
  <si>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</si>
  <si>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</si>
  <si>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</si>
  <si>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</si>
  <si>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</si>
  <si>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</si>
  <si>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</si>
  <si>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</si>
  <si>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</si>
  <si>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</si>
  <si>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</si>
  <si>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</si>
  <si>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</si>
  <si>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</si>
  <si>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</si>
  <si>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</si>
  <si>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</si>
  <si>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</si>
  <si>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</si>
  <si>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</si>
  <si>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</si>
  <si>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</si>
  <si>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</si>
  <si>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</si>
  <si>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</si>
  <si>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</si>
  <si>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</si>
  <si>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</si>
  <si>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</si>
  <si>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</si>
  <si>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</si>
  <si>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</si>
  <si>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</si>
  <si>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</si>
  <si>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</si>
  <si>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</si>
  <si>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</si>
  <si>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</si>
  <si>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</si>
  <si>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</si>
  <si>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</si>
  <si>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</si>
  <si>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</si>
  <si>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</si>
  <si>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</si>
  <si>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</si>
  <si>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</si>
  <si>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</si>
  <si>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</si>
  <si>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</si>
  <si>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</si>
  <si>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</si>
  <si>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</si>
  <si>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</si>
  <si>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</si>
  <si>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</si>
  <si>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</si>
  <si>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</si>
  <si>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</si>
  <si>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</si>
  <si>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</si>
  <si>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</si>
  <si>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</si>
  <si>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</si>
  <si>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</si>
  <si>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</si>
  <si>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</si>
  <si>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</si>
  <si>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</si>
  <si>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</si>
  <si>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</si>
  <si>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</si>
  <si>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</si>
  <si>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</si>
  <si>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</si>
  <si>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</si>
  <si>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</si>
  <si>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</si>
  <si>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</si>
  <si>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</si>
  <si>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</si>
  <si>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</si>
  <si>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</si>
  <si>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</si>
  <si>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</si>
  <si>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</si>
  <si>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</si>
  <si>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</si>
  <si>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</si>
  <si>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</si>
  <si>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</si>
  <si>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</si>
  <si>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</si>
  <si>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</si>
  <si>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</si>
  <si>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</si>
  <si>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</si>
  <si>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</si>
  <si>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</si>
  <si>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</si>
  <si>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</si>
  <si>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</si>
  <si>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</si>
  <si>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</si>
  <si>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</si>
  <si>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</si>
  <si>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</si>
  <si>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</si>
  <si>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</si>
  <si>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</si>
  <si>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</si>
  <si>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</si>
  <si>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</si>
  <si>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</si>
  <si>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</si>
  <si>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</si>
  <si>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</si>
  <si>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</si>
  <si>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</si>
  <si>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</si>
  <si>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</si>
  <si>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</si>
  <si>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</si>
  <si>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</si>
  <si>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</si>
  <si>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</si>
  <si>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</si>
  <si>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</si>
  <si>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</si>
  <si>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</si>
  <si>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</si>
  <si>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</si>
  <si>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</si>
  <si>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</si>
  <si>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</si>
  <si>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</si>
  <si>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</si>
  <si>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</si>
  <si>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</si>
  <si>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</si>
  <si>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</si>
  <si>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</si>
  <si>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</si>
  <si>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</si>
  <si>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</si>
  <si>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</si>
  <si>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</si>
  <si>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</si>
  <si>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</si>
  <si>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</si>
  <si>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</si>
  <si>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</si>
  <si>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</si>
  <si>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</si>
  <si>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</si>
  <si>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</si>
  <si>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</si>
  <si>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</si>
  <si>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</si>
  <si>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</si>
  <si>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</si>
  <si>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</si>
  <si>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</si>
  <si>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</si>
  <si>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</si>
  <si>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</si>
  <si>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</si>
  <si>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</si>
  <si>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</si>
  <si>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</si>
  <si>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</si>
  <si>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</si>
  <si>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</si>
  <si>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</si>
  <si>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</si>
  <si>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</si>
  <si>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</si>
  <si>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</si>
  <si>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</si>
  <si>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</si>
  <si>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</si>
  <si>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</si>
  <si>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</si>
  <si>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</si>
  <si>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</si>
  <si>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</si>
  <si>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</si>
  <si>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</si>
  <si>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</si>
  <si>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</si>
  <si>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</si>
  <si>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</si>
  <si>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</si>
  <si>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</si>
  <si>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</si>
  <si>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</si>
  <si>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</si>
  <si>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</si>
  <si>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</si>
  <si>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</si>
  <si>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</si>
  <si>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</si>
  <si>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</si>
  <si>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</si>
  <si>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</si>
  <si>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</si>
  <si>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</si>
  <si>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</si>
  <si>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</si>
  <si>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</si>
  <si>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</si>
  <si>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</si>
  <si>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</si>
  <si>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</si>
  <si>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</si>
  <si>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</si>
  <si>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</si>
  <si>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</si>
  <si>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</si>
  <si>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</si>
  <si>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</si>
  <si>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</si>
  <si>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</si>
  <si>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</si>
  <si>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</si>
  <si>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</si>
  <si>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</si>
  <si>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</si>
  <si>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</si>
  <si>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</si>
  <si>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</si>
  <si>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</si>
  <si>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</si>
  <si>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</si>
  <si>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</si>
  <si>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</si>
  <si>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</si>
  <si>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</si>
  <si>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</si>
  <si>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</si>
  <si>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</si>
  <si>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</si>
  <si>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</si>
  <si>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</si>
  <si>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</si>
  <si>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</si>
  <si>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</si>
  <si>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</si>
  <si>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</si>
  <si>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</si>
  <si>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</si>
  <si>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</si>
  <si>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</si>
  <si>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</si>
  <si>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</si>
  <si>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</si>
  <si>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</si>
  <si>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</si>
  <si>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</si>
  <si>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</si>
  <si>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</si>
  <si>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</si>
  <si>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</si>
  <si>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</si>
  <si>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</si>
  <si>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</si>
  <si>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</si>
  <si>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</si>
  <si>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</si>
  <si>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</si>
  <si>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</si>
  <si>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</si>
  <si>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</si>
  <si>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</si>
  <si>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</si>
  <si>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</si>
  <si>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</si>
  <si>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</si>
  <si>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</si>
  <si>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</si>
  <si>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</si>
  <si>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</si>
  <si>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</si>
  <si>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</si>
  <si>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</si>
  <si>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</si>
  <si>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</si>
  <si>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</si>
  <si>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</si>
  <si>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</si>
  <si>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</si>
  <si>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</si>
  <si>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</si>
  <si>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</si>
  <si>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</si>
  <si>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</si>
  <si>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</si>
  <si>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</si>
  <si>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</si>
  <si>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</si>
  <si>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</si>
  <si>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</si>
  <si>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</si>
  <si>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</si>
  <si>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</si>
  <si>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</si>
  <si>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</si>
  <si>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</si>
  <si>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</si>
  <si>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</si>
  <si>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</si>
  <si>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</si>
  <si>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</si>
  <si>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</si>
  <si>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</si>
  <si>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</si>
  <si>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</si>
  <si>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</si>
  <si>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</si>
  <si>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</si>
  <si>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</si>
  <si>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</si>
  <si>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</si>
  <si>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</si>
  <si>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</si>
  <si>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</si>
  <si>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</si>
  <si>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</si>
  <si>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</si>
  <si>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</si>
  <si>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</si>
  <si>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</si>
  <si>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</si>
  <si>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</si>
  <si>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</si>
  <si>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</si>
  <si>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</si>
  <si>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</si>
  <si>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</si>
  <si>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</si>
  <si>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</si>
  <si>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</si>
  <si>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</si>
  <si>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</si>
  <si>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</si>
  <si>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</si>
  <si>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</si>
  <si>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</si>
  <si>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</si>
  <si>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</si>
  <si>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</si>
  <si>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</si>
  <si>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</si>
  <si>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</si>
  <si>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</si>
  <si>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</si>
  <si>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</si>
  <si>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</si>
  <si>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</si>
  <si>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</si>
  <si>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</si>
  <si>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</si>
  <si>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</si>
  <si>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</si>
  <si>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</si>
  <si>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</si>
  <si>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</si>
  <si>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</si>
  <si>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</si>
  <si>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</si>
  <si>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</si>
  <si>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</si>
  <si>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</si>
  <si>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</si>
  <si>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</si>
  <si>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</si>
  <si>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</si>
  <si>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</si>
  <si>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</si>
  <si>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</si>
  <si>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</si>
  <si>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</si>
  <si>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</si>
  <si>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</si>
  <si>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</si>
  <si>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</si>
  <si>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</si>
  <si>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</si>
  <si>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</si>
  <si>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</si>
  <si>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</si>
  <si>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</si>
  <si>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</si>
  <si>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</si>
  <si>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</si>
  <si>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</si>
  <si>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</si>
  <si>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</si>
  <si>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</si>
  <si>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</si>
  <si>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</si>
  <si>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</si>
  <si>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</si>
  <si>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</si>
  <si>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</si>
  <si>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</si>
  <si>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</si>
  <si>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</si>
  <si>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</si>
  <si>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</si>
  <si>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</si>
  <si>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</si>
  <si>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</si>
  <si>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</si>
  <si>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</si>
  <si>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</si>
  <si>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</si>
  <si>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</si>
  <si>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</si>
  <si>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</si>
  <si>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</si>
  <si>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</si>
  <si>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</si>
  <si>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</si>
  <si>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</si>
  <si>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</si>
  <si>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</si>
  <si>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</si>
  <si>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</si>
  <si>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</si>
  <si>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</si>
  <si>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</si>
  <si>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</si>
  <si>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</si>
  <si>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</si>
  <si>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</si>
  <si>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</si>
  <si>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</si>
  <si>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</si>
  <si>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</si>
  <si>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</si>
  <si>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</si>
  <si>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</si>
  <si>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</si>
  <si>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</si>
  <si>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</si>
  <si>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</si>
  <si>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</si>
  <si>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</si>
  <si>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</si>
  <si>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</si>
  <si>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</si>
  <si>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</si>
  <si>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</si>
  <si>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</si>
  <si>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</si>
  <si>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</si>
  <si>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</si>
  <si>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</si>
  <si>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</si>
  <si>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</si>
  <si>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</si>
  <si>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</si>
  <si>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</si>
  <si>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</si>
  <si>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</si>
  <si>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</si>
  <si>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</si>
  <si>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</si>
  <si>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</si>
  <si>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</si>
  <si>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</si>
  <si>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</si>
  <si>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</si>
  <si>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</si>
  <si>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</si>
  <si>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</si>
  <si>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</si>
  <si>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</si>
  <si>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</si>
  <si>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</si>
  <si>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</si>
  <si>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</si>
  <si>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</si>
  <si>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</si>
  <si>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</si>
  <si>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</si>
  <si>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</si>
  <si>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</si>
  <si>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</si>
  <si>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</si>
  <si>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</si>
  <si>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</si>
  <si>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</si>
  <si>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</si>
  <si>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</si>
  <si>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</si>
  <si>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</si>
  <si>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</si>
  <si>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</si>
  <si>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</si>
  <si>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</si>
  <si>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</si>
  <si>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</si>
  <si>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</si>
  <si>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</si>
  <si>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</si>
  <si>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</si>
  <si>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</si>
  <si>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</si>
  <si>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</si>
  <si>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</si>
  <si>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</si>
  <si>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</si>
  <si>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</si>
  <si>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</si>
  <si>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</si>
  <si>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</si>
  <si>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</si>
  <si>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</si>
  <si>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</si>
  <si>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</si>
  <si>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</si>
  <si>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</si>
  <si>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</si>
  <si>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</si>
  <si>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</si>
  <si>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</si>
  <si>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</si>
  <si>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</si>
  <si>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</si>
  <si>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</si>
  <si>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</si>
  <si>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</si>
  <si>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</si>
  <si>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</si>
  <si>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</si>
  <si>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</si>
  <si>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</si>
  <si>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</si>
  <si>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</si>
  <si>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</si>
  <si>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</si>
  <si>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</si>
  <si>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</si>
  <si>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</si>
  <si>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</si>
  <si>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</si>
  <si>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</si>
  <si>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</si>
  <si>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</si>
  <si>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</si>
  <si>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</si>
  <si>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</si>
  <si>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</si>
  <si>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</si>
  <si>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</si>
  <si>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</si>
  <si>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</si>
  <si>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</si>
  <si>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</si>
  <si>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</si>
  <si>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</si>
  <si>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</si>
  <si>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</si>
  <si>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</si>
  <si>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</si>
  <si>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</si>
  <si>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</si>
  <si>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</si>
  <si>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</si>
  <si>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</si>
  <si>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</si>
  <si>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</si>
  <si>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</si>
  <si>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</si>
  <si>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</si>
  <si>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</si>
  <si>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</si>
  <si>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</si>
  <si>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</si>
  <si>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</si>
  <si>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</si>
  <si>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</si>
  <si>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</si>
  <si>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</si>
  <si>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</si>
  <si>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</si>
  <si>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</si>
  <si>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</si>
  <si>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</si>
  <si>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</si>
  <si>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</si>
  <si>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</si>
  <si>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</si>
  <si>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</si>
  <si>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</si>
  <si>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</si>
  <si>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</si>
  <si>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</si>
  <si>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</si>
  <si>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</si>
  <si>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</si>
  <si>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</si>
  <si>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</si>
  <si>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</si>
  <si>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</si>
  <si>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</si>
  <si>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</si>
  <si>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</si>
  <si>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</si>
  <si>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</si>
  <si>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</si>
  <si>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</si>
  <si>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</si>
  <si>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</si>
  <si>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</si>
  <si>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</si>
  <si>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</si>
  <si>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</si>
  <si>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</si>
  <si>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</si>
  <si>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</si>
  <si>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</si>
  <si>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</si>
  <si>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</si>
  <si>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</si>
  <si>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</si>
  <si>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</si>
  <si>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</si>
  <si>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</si>
  <si>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</si>
  <si>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</si>
  <si>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</si>
  <si>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</si>
  <si>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</si>
  <si>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</si>
  <si>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</si>
  <si>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</si>
  <si>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</si>
  <si>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</si>
  <si>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</si>
  <si>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</si>
  <si>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</si>
  <si>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</si>
  <si>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</si>
  <si>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</si>
  <si>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</si>
  <si>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</si>
  <si>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</si>
  <si>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</si>
  <si>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</si>
  <si>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</si>
  <si>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</si>
  <si>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</si>
  <si>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</si>
  <si>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</si>
  <si>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</si>
  <si>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</si>
  <si>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</si>
  <si>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</si>
  <si>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</si>
  <si>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</si>
  <si>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</si>
  <si>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</si>
  <si>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</si>
  <si>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</si>
  <si>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</si>
  <si>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</si>
  <si>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</si>
  <si>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</si>
  <si>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</si>
  <si>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</si>
  <si>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</si>
  <si>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</si>
  <si>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</si>
  <si>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</si>
  <si>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</si>
  <si>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</si>
  <si>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</si>
  <si>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</si>
  <si>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</si>
  <si>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</si>
  <si>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</si>
  <si>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</si>
  <si>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</si>
  <si>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</si>
  <si>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</si>
  <si>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</si>
  <si>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</si>
  <si>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</si>
  <si>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</si>
  <si>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</si>
  <si>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</si>
  <si>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</si>
  <si>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</si>
  <si>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</si>
  <si>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</si>
  <si>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</si>
  <si>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</si>
  <si>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</si>
  <si>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</si>
  <si>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</si>
  <si>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</si>
  <si>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</si>
  <si>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</si>
  <si>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</si>
  <si>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</si>
  <si>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</si>
  <si>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</si>
  <si>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</si>
  <si>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</si>
  <si>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</si>
  <si>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</si>
  <si>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</si>
  <si>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</si>
  <si>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</si>
  <si>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</si>
  <si>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</si>
  <si>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</si>
  <si>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</si>
  <si>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</si>
  <si>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</si>
  <si>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</si>
  <si>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</si>
  <si>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</si>
  <si>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</si>
  <si>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</si>
  <si>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</si>
  <si>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</si>
  <si>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</si>
  <si>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</si>
  <si>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</si>
  <si>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</si>
  <si>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</si>
  <si>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</si>
  <si>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</si>
  <si>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</si>
  <si>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</si>
  <si>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</si>
  <si>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</si>
  <si>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</si>
  <si>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</si>
  <si>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</si>
  <si>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</si>
  <si>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</si>
  <si>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</si>
  <si>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</si>
  <si>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</si>
  <si>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</si>
  <si>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</si>
  <si>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</si>
  <si>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</si>
  <si>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</si>
  <si>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</si>
  <si>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</si>
  <si>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</si>
  <si>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</si>
  <si>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</si>
  <si>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</si>
  <si>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</si>
  <si>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</si>
  <si>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</si>
  <si>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</si>
  <si>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</si>
  <si>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</si>
  <si>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</si>
  <si>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</si>
  <si>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</si>
  <si>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</si>
  <si>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</si>
  <si>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</si>
  <si>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</si>
  <si>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</si>
  <si>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</si>
  <si>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</si>
  <si>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</si>
  <si>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</si>
  <si>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</si>
  <si>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</si>
  <si>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</si>
  <si>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</si>
  <si>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</si>
  <si>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</si>
  <si>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</si>
  <si>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</si>
  <si>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</si>
  <si>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</si>
  <si>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</si>
  <si>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</si>
  <si>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</si>
  <si>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</si>
  <si>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</si>
  <si>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</si>
  <si>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</si>
  <si>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</si>
  <si>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</si>
  <si>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</si>
  <si>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</si>
  <si>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</si>
  <si>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</si>
  <si>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</si>
  <si>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</si>
  <si>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</si>
  <si>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</si>
  <si>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</si>
  <si>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</si>
  <si>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</si>
  <si>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</si>
  <si>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</si>
  <si>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</si>
  <si>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</si>
  <si>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</si>
  <si>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</si>
  <si>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</si>
  <si>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</si>
  <si>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</si>
  <si>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</si>
  <si>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</si>
  <si>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</si>
  <si>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</si>
  <si>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</si>
  <si>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</si>
  <si>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</si>
  <si>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</si>
  <si>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</si>
  <si>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</si>
  <si>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</si>
  <si>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</si>
  <si>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</si>
  <si>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</si>
  <si>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</si>
  <si>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</si>
  <si>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</si>
  <si>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</si>
  <si>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</si>
  <si>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</si>
  <si>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</si>
  <si>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</si>
  <si>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</si>
  <si>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</si>
  <si>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</si>
  <si>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</si>
  <si>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</si>
  <si>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</si>
  <si>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</si>
  <si>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</si>
  <si>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</si>
  <si>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</si>
  <si>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</si>
  <si>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</si>
  <si>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</si>
  <si>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</si>
  <si>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</si>
  <si>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</si>
  <si>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</si>
  <si>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</si>
  <si>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</si>
  <si>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</si>
  <si>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</si>
  <si>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</si>
  <si>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</si>
  <si>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</si>
  <si>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</si>
  <si>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</si>
  <si>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</si>
  <si>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</si>
  <si>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</si>
  <si>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</si>
  <si>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</si>
  <si>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</si>
  <si>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</si>
  <si>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</si>
  <si>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</si>
  <si>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</si>
  <si>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</si>
  <si>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</si>
  <si>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</si>
  <si>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</si>
  <si>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</si>
  <si>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</si>
  <si>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</si>
  <si>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</si>
  <si>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</si>
  <si>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</si>
  <si>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</si>
  <si>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</si>
  <si>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</si>
  <si>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</si>
  <si>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</si>
  <si>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</si>
  <si>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</si>
  <si>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</si>
  <si>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</si>
  <si>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</si>
  <si>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</si>
  <si>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</si>
  <si>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</si>
  <si>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</si>
  <si>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</si>
  <si>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</si>
  <si>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</si>
  <si>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</si>
  <si>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</si>
  <si>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</si>
  <si>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</si>
  <si>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</si>
  <si>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</si>
  <si>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</si>
  <si>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</si>
  <si>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</si>
  <si>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</si>
  <si>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</si>
  <si>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</si>
  <si>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</si>
  <si>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</si>
  <si>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</si>
  <si>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</si>
  <si>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</si>
  <si>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</si>
  <si>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</si>
  <si>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</si>
  <si>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</si>
  <si>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</si>
  <si>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</si>
  <si>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</si>
  <si>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</si>
  <si>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</si>
  <si>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</si>
  <si>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</si>
  <si>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</si>
  <si>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</si>
  <si>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</si>
  <si>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</si>
  <si>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</si>
  <si>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</si>
  <si>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</si>
  <si>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</si>
  <si>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</si>
  <si>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</si>
  <si>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</si>
  <si>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</si>
  <si>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</si>
  <si>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</si>
  <si>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</si>
  <si>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</si>
  <si>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</si>
  <si>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</si>
  <si>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</si>
  <si>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</si>
  <si>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</si>
  <si>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</si>
  <si>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</si>
  <si>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</si>
  <si>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</si>
  <si>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</si>
  <si>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</si>
  <si>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</si>
  <si>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</si>
  <si>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</si>
  <si>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</si>
  <si>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</si>
  <si>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</si>
  <si>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</si>
  <si>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</si>
  <si>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</si>
  <si>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</si>
  <si>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</si>
  <si>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</si>
  <si>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</si>
  <si>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</si>
  <si>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</si>
  <si>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</si>
  <si>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</si>
  <si>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</si>
  <si>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</si>
  <si>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</si>
  <si>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</si>
  <si>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</si>
  <si>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</si>
  <si>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</si>
  <si>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</si>
  <si>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</si>
  <si>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</si>
  <si>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</si>
  <si>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</si>
  <si>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</si>
  <si>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</si>
  <si>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</si>
  <si>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</si>
  <si>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</si>
  <si>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</si>
  <si>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</si>
  <si>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</si>
  <si>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</si>
  <si>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</si>
  <si>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</si>
  <si>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</si>
  <si>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</si>
  <si>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</si>
  <si>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</si>
  <si>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</si>
  <si>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</si>
  <si>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</si>
  <si>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</si>
  <si>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</si>
  <si>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</si>
  <si>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</si>
  <si>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</si>
  <si>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</si>
  <si>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</si>
  <si>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</si>
  <si>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</si>
  <si>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</si>
  <si>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</si>
  <si>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</si>
  <si>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</si>
  <si>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</si>
  <si>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</si>
  <si>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</si>
  <si>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</si>
  <si>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</si>
  <si>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</si>
  <si>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</si>
  <si>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</si>
  <si>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</si>
  <si>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</si>
  <si>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</si>
  <si>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</si>
  <si>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</si>
  <si>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</si>
  <si>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</si>
  <si>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</si>
  <si>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</si>
  <si>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</si>
  <si>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</si>
  <si>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</si>
  <si>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</si>
  <si>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</si>
  <si>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</si>
  <si>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</si>
  <si>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</si>
  <si>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</si>
  <si>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</si>
  <si>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</si>
  <si>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</si>
  <si>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</si>
  <si>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</si>
  <si>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</si>
  <si>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</si>
  <si>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</si>
  <si>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</si>
  <si>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</si>
  <si>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</si>
  <si>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</si>
  <si>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</si>
  <si>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</si>
  <si>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</si>
  <si>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</si>
  <si>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</si>
  <si>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</si>
  <si>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</si>
  <si>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</si>
  <si>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</si>
  <si>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</si>
  <si>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</si>
  <si>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</si>
  <si>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</si>
  <si>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</si>
  <si>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</si>
  <si>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</si>
  <si>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</si>
  <si>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</si>
  <si>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</si>
  <si>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</si>
  <si>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</si>
  <si>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</si>
  <si>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</si>
  <si>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</si>
  <si>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</si>
  <si>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</si>
  <si>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</si>
  <si>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</si>
  <si>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</si>
  <si>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</si>
  <si>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</si>
  <si>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</si>
  <si>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</si>
  <si>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</si>
  <si>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</si>
  <si>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</si>
  <si>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</si>
  <si>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</si>
  <si>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</si>
  <si>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</si>
  <si>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</si>
  <si>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</si>
  <si>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</si>
  <si>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</si>
  <si>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</si>
  <si>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</si>
  <si>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</si>
  <si>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</si>
  <si>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</si>
  <si>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</si>
  <si>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</si>
  <si>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</si>
  <si>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</si>
  <si>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</si>
  <si>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</si>
  <si>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</si>
  <si>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</si>
  <si>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</si>
  <si>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</si>
  <si>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</si>
  <si>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</si>
  <si>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</si>
  <si>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</si>
  <si>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</si>
  <si>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</si>
  <si>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</si>
  <si>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</si>
  <si>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</si>
  <si>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</si>
  <si>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</si>
  <si>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</si>
  <si>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</si>
  <si>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</si>
  <si>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</si>
  <si>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</si>
  <si>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</si>
  <si>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</si>
  <si>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</si>
  <si>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</si>
  <si>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</si>
  <si>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</si>
  <si>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</si>
  <si>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</si>
  <si>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</si>
  <si>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</si>
  <si>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</si>
  <si>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</si>
  <si>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</si>
  <si>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</si>
  <si>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</si>
  <si>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</si>
  <si>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</si>
  <si>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</si>
  <si>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</si>
  <si>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</si>
  <si>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</si>
  <si>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</si>
  <si>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</si>
  <si>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</si>
  <si>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</si>
  <si>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</si>
  <si>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</si>
  <si>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</si>
  <si>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</si>
  <si>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</si>
  <si>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</si>
  <si>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</si>
  <si>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</si>
  <si>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</si>
  <si>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</si>
  <si>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</si>
  <si>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</si>
  <si>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</si>
  <si>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</si>
  <si>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</si>
  <si>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</si>
  <si>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</si>
  <si>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</si>
  <si>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</si>
  <si>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</si>
  <si>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</si>
  <si>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</si>
  <si>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</si>
  <si>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</si>
  <si>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</si>
  <si>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</si>
  <si>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</si>
  <si>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</si>
  <si>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</si>
  <si>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</si>
  <si>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</si>
  <si>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</si>
  <si>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</si>
  <si>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</si>
  <si>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</si>
  <si>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</si>
  <si>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</si>
  <si>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</si>
  <si>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</si>
  <si>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</si>
  <si>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</si>
  <si>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</si>
  <si>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</si>
  <si>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</si>
  <si>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</si>
  <si>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</si>
  <si>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</si>
  <si>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</si>
  <si>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</si>
  <si>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</si>
  <si>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</si>
  <si>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</si>
  <si>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</si>
  <si>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</si>
  <si>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</si>
  <si>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</si>
  <si>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</si>
  <si>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</si>
  <si>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</si>
  <si>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</si>
  <si>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</si>
  <si>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</si>
  <si>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</si>
  <si>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</si>
  <si>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</si>
  <si>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</si>
  <si>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</si>
  <si>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</si>
  <si>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</si>
  <si>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</si>
  <si>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</si>
  <si>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</si>
  <si>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</si>
  <si>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</si>
  <si>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</si>
  <si>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</si>
  <si>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</si>
  <si>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</si>
  <si>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</si>
  <si>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</si>
  <si>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</si>
  <si>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</si>
  <si>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</si>
  <si>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</si>
  <si>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</si>
  <si>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</si>
  <si>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</si>
  <si>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</si>
  <si>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</si>
  <si>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</si>
  <si>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</si>
  <si>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</si>
  <si>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</si>
  <si>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</si>
  <si>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</si>
  <si>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</si>
  <si>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</si>
  <si>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</si>
  <si>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</si>
  <si>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</si>
  <si>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</si>
  <si>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</si>
  <si>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</si>
  <si>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</si>
  <si>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</si>
  <si>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</si>
  <si>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</si>
  <si>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</si>
  <si>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</si>
  <si>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</si>
  <si>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</si>
  <si>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</si>
  <si>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</si>
  <si>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</si>
  <si>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</si>
  <si>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</si>
  <si>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</si>
  <si>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</si>
  <si>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</si>
  <si>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</si>
  <si>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</si>
  <si>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</si>
  <si>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</si>
  <si>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</si>
  <si>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</si>
  <si>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</si>
  <si>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</si>
  <si>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</si>
  <si>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</si>
  <si>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</si>
  <si>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</si>
  <si>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</si>
  <si>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</si>
  <si>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</si>
  <si>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</si>
  <si>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</si>
  <si>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</si>
  <si>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</si>
  <si>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</si>
  <si>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</si>
  <si>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</si>
  <si>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</si>
  <si>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</si>
  <si>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</si>
  <si>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</si>
  <si>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</si>
  <si>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</si>
  <si>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</si>
  <si>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</si>
  <si>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</si>
  <si>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</si>
  <si>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</si>
  <si>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</si>
  <si>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</si>
  <si>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</si>
  <si>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</si>
  <si>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</si>
  <si>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</si>
  <si>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</si>
  <si>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</si>
  <si>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</si>
  <si>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</si>
  <si>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</si>
  <si>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</si>
  <si>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</si>
  <si>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</si>
  <si>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</si>
  <si>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</si>
  <si>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</si>
  <si>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</si>
  <si>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</si>
  <si>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</si>
  <si>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</si>
  <si>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</si>
  <si>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</si>
  <si>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</si>
  <si>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</si>
  <si>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</si>
  <si>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</si>
  <si>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</si>
  <si>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</si>
  <si>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</si>
  <si>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</si>
  <si>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</si>
  <si>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</si>
  <si>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</si>
  <si>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</si>
  <si>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</si>
  <si>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</si>
  <si>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</si>
  <si>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</si>
  <si>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</si>
  <si>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</si>
  <si>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</si>
  <si>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</si>
  <si>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</si>
  <si>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</si>
  <si>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</si>
  <si>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</si>
  <si>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</si>
  <si>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</si>
  <si>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</si>
  <si>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</si>
  <si>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</si>
  <si>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</si>
  <si>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</si>
  <si>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</si>
  <si>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</si>
  <si>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</si>
  <si>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</si>
  <si>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</si>
  <si>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</si>
  <si>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</si>
  <si>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</si>
  <si>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</si>
  <si>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</si>
  <si>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</si>
  <si>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</si>
  <si>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</si>
  <si>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</si>
  <si>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</si>
  <si>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</si>
  <si>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</si>
  <si>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</si>
  <si>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</si>
  <si>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</si>
  <si>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</si>
  <si>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</si>
  <si>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</si>
  <si>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</si>
  <si>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</si>
  <si>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</si>
  <si>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</si>
  <si>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</si>
  <si>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</si>
  <si>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</si>
  <si>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</si>
  <si>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</si>
  <si>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</si>
  <si>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</si>
  <si>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</si>
  <si>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</si>
  <si>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</si>
  <si>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</si>
  <si>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</si>
  <si>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</si>
  <si>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</si>
  <si>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</si>
  <si>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</si>
  <si>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</si>
  <si>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</si>
  <si>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</si>
  <si>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</si>
  <si>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</si>
  <si>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</si>
  <si>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</si>
  <si>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</si>
  <si>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</si>
  <si>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</si>
  <si>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</si>
  <si>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</si>
  <si>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</si>
  <si>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</si>
  <si>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</si>
  <si>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</si>
  <si>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</si>
  <si>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</si>
  <si>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</si>
  <si>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</si>
  <si>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</si>
  <si>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</si>
  <si>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</si>
  <si>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</si>
  <si>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</si>
  <si>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</si>
  <si>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</si>
  <si>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</si>
  <si>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</si>
  <si>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</si>
  <si>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</si>
  <si>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</si>
  <si>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</si>
  <si>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</si>
  <si>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</si>
  <si>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</si>
  <si>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</si>
  <si>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</si>
  <si>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</si>
  <si>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</si>
  <si>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</si>
  <si>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</si>
  <si>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</si>
  <si>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</si>
  <si>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</si>
  <si>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</si>
  <si>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</si>
  <si>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</si>
  <si>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</si>
  <si>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</si>
  <si>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</si>
  <si>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</si>
  <si>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</si>
  <si>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</si>
  <si>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</si>
  <si>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</si>
  <si>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</si>
  <si>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</si>
  <si>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</si>
  <si>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</si>
  <si>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</si>
  <si>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</si>
  <si>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</si>
  <si>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</si>
  <si>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</si>
  <si>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</si>
  <si>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</si>
  <si>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</si>
  <si>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</si>
  <si>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</si>
  <si>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</si>
  <si>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</si>
  <si>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</si>
  <si>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</si>
  <si>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</si>
  <si>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</si>
  <si>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</si>
  <si>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</si>
  <si>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</si>
  <si>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</si>
  <si>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</si>
  <si>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</si>
  <si>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</si>
  <si>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</si>
  <si>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</si>
  <si>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</si>
  <si>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</si>
  <si>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</si>
  <si>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</si>
  <si>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</si>
  <si>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</si>
  <si>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</si>
  <si>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</si>
  <si>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</si>
  <si>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</si>
  <si>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</si>
  <si>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</si>
  <si>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</si>
  <si>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</si>
  <si>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</si>
  <si>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</si>
  <si>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</si>
  <si>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</si>
  <si>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</si>
  <si>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</si>
  <si>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</si>
  <si>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</si>
  <si>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</si>
  <si>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</si>
  <si>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</si>
  <si>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</si>
  <si>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</si>
  <si>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</si>
  <si>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</si>
  <si>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</si>
  <si>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</si>
  <si>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</si>
  <si>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</si>
  <si>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</si>
  <si>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</si>
  <si>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</si>
  <si>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</si>
  <si>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</si>
  <si>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</si>
  <si>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</si>
  <si>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</si>
  <si>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</si>
  <si>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</si>
  <si>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</si>
  <si>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</si>
  <si>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</si>
  <si>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</si>
  <si>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</si>
  <si>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</si>
  <si>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</si>
  <si>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</si>
  <si>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</si>
  <si>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</si>
  <si>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</si>
  <si>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</si>
  <si>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</si>
  <si>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</si>
  <si>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</si>
  <si>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</si>
  <si>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</si>
  <si>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</si>
  <si>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</si>
  <si>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</si>
  <si>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</si>
  <si>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</si>
  <si>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</si>
  <si>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</si>
  <si>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</si>
  <si>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</si>
  <si>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</si>
  <si>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</si>
  <si>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</si>
  <si>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</si>
  <si>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</si>
  <si>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</si>
  <si>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</si>
  <si>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</si>
  <si>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</si>
  <si>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</si>
  <si>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</si>
  <si>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</si>
  <si>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</si>
  <si>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</si>
  <si>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</si>
  <si>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</si>
  <si>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</si>
  <si>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</si>
  <si>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</si>
  <si>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</si>
  <si>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</si>
  <si>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</si>
  <si>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</si>
  <si>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</si>
  <si>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</si>
  <si>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</si>
  <si>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</si>
  <si>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</si>
  <si>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</si>
  <si>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</si>
  <si>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</si>
  <si>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</si>
  <si>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</si>
  <si>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</si>
  <si>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</si>
  <si>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</si>
  <si>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</si>
  <si>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</si>
  <si>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</si>
  <si>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</si>
  <si>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</si>
  <si>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</si>
  <si>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</si>
  <si>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</si>
  <si>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</si>
  <si>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</si>
  <si>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</si>
  <si>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</si>
  <si>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</si>
  <si>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</si>
  <si>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</si>
  <si>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</si>
  <si>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</si>
  <si>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</si>
  <si>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</si>
  <si>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</si>
  <si>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</si>
  <si>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</si>
  <si>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</si>
  <si>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</si>
  <si>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</si>
  <si>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</si>
  <si>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</si>
  <si>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</si>
  <si>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</si>
  <si>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</si>
  <si>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</si>
  <si>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</si>
  <si>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</si>
  <si>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</si>
  <si>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</si>
  <si>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</si>
  <si>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</si>
  <si>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</si>
  <si>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</si>
  <si>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</si>
  <si>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</si>
  <si>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</si>
  <si>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</si>
  <si>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</si>
  <si>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</si>
  <si>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</si>
  <si>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</si>
  <si>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</si>
  <si>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</si>
  <si>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</si>
  <si>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</si>
  <si>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</si>
  <si>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</si>
  <si>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</si>
  <si>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</si>
  <si>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</si>
  <si>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</si>
  <si>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</si>
  <si>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</si>
  <si>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</si>
  <si>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</si>
  <si>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</si>
  <si>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</si>
  <si>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</si>
  <si>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</si>
  <si>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</si>
  <si>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</si>
  <si>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</si>
  <si>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</si>
  <si>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</si>
  <si>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</si>
  <si>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</si>
  <si>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</si>
  <si>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</si>
  <si>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</si>
  <si>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</si>
  <si>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</si>
  <si>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</si>
  <si>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</si>
  <si>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</si>
  <si>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</si>
  <si>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</si>
  <si>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</si>
  <si>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</si>
  <si>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</si>
  <si>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</si>
  <si>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</si>
  <si>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</si>
  <si>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</si>
  <si>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</si>
  <si>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</si>
  <si>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</si>
  <si>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</si>
  <si>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</si>
  <si>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</si>
  <si>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</si>
  <si>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</si>
  <si>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</si>
  <si>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</si>
  <si>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</si>
  <si>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</si>
  <si>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</si>
  <si>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</si>
  <si>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</si>
  <si>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</si>
  <si>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</si>
  <si>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</si>
  <si>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</si>
  <si>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</si>
  <si>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</si>
  <si>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</si>
  <si>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</si>
  <si>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</si>
  <si>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</si>
  <si>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</si>
  <si>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</si>
  <si>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</si>
  <si>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</si>
  <si>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</si>
  <si>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</si>
  <si>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</si>
  <si>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</si>
  <si>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</si>
  <si>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</si>
  <si>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</si>
  <si>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</si>
  <si>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</si>
  <si>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</si>
  <si>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</si>
  <si>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</si>
  <si>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</si>
  <si>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</si>
  <si>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</si>
  <si>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</si>
  <si>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</si>
  <si>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</si>
  <si>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</si>
  <si>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</si>
  <si>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</si>
  <si>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</si>
  <si>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</si>
  <si>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</si>
  <si>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</si>
  <si>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</si>
  <si>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</si>
  <si>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</si>
  <si>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</si>
  <si>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</si>
  <si>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</si>
  <si>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</si>
  <si>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</si>
  <si>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</si>
  <si>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</si>
  <si>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</si>
  <si>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</si>
  <si>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</si>
  <si>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</si>
  <si>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</si>
  <si>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</si>
  <si>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</si>
  <si>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</si>
  <si>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</si>
  <si>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</si>
  <si>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</si>
  <si>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</si>
  <si>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</si>
  <si>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</si>
  <si>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</si>
  <si>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</si>
  <si>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</si>
  <si>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</si>
  <si>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</si>
  <si>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</si>
  <si>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</si>
  <si>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</si>
  <si>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</si>
  <si>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</si>
  <si>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</si>
  <si>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</si>
  <si>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</si>
  <si>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</si>
  <si>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</si>
  <si>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</si>
  <si>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</si>
  <si>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</si>
  <si>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</si>
  <si>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</si>
  <si>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</si>
  <si>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</si>
  <si>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</si>
  <si>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</si>
  <si>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</si>
  <si>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</si>
  <si>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</si>
  <si>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</si>
  <si>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</si>
  <si>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</si>
  <si>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</si>
  <si>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</si>
  <si>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</si>
  <si>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</si>
  <si>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</si>
  <si>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</si>
  <si>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</si>
  <si>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</si>
  <si>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</si>
  <si>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</si>
  <si>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</si>
  <si>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</si>
  <si>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</si>
  <si>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</si>
  <si>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</si>
  <si>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</si>
  <si>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</si>
  <si>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</si>
  <si>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</si>
  <si>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</si>
  <si>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</si>
  <si>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</si>
  <si>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</si>
  <si>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</si>
  <si>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</si>
  <si>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</si>
  <si>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</si>
  <si>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</si>
  <si>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</si>
  <si>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</si>
  <si>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</si>
  <si>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</si>
  <si>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</si>
  <si>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</si>
  <si>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</si>
  <si>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</si>
  <si>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</si>
  <si>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</si>
  <si>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</si>
  <si>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</si>
  <si>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</si>
  <si>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</si>
  <si>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</si>
  <si>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</si>
  <si>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</si>
  <si>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</si>
  <si>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</si>
  <si>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</si>
  <si>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</si>
  <si>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</si>
  <si>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</si>
  <si>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</si>
  <si>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</si>
  <si>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</si>
  <si>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</si>
  <si>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</si>
  <si>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</si>
  <si>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</si>
  <si>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</si>
  <si>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</si>
  <si>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</si>
  <si>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</si>
  <si>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</si>
  <si>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</si>
  <si>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</si>
  <si>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</si>
  <si>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</si>
  <si>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</si>
  <si>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</si>
  <si>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</si>
  <si>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</si>
  <si>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</si>
  <si>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</si>
  <si>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</si>
  <si>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</si>
  <si>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</si>
  <si>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</si>
  <si>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</si>
  <si>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</si>
  <si>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</si>
  <si>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</si>
  <si>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</si>
  <si>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</si>
  <si>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</si>
  <si>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</si>
  <si>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</si>
  <si>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</si>
  <si>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</si>
  <si>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</si>
  <si>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</si>
  <si>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</si>
  <si>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</si>
  <si>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</si>
  <si>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</si>
  <si>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</si>
  <si>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</si>
  <si>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</si>
  <si>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</si>
  <si>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</si>
  <si>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</si>
  <si>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</si>
  <si>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</si>
  <si>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</si>
  <si>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</si>
  <si>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</si>
  <si>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</si>
  <si>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</si>
  <si>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</si>
  <si>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</si>
  <si>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</si>
  <si>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</si>
  <si>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</si>
  <si>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</si>
  <si>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</si>
  <si>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</si>
  <si>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</si>
  <si>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</si>
  <si>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</si>
  <si>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</si>
  <si>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</si>
  <si>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</si>
  <si>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</si>
  <si>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</si>
  <si>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</si>
  <si>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</si>
  <si>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</si>
  <si>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</si>
  <si>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</si>
  <si>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</si>
  <si>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</si>
  <si>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</si>
  <si>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</si>
  <si>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</si>
  <si>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</si>
  <si>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</si>
  <si>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</si>
  <si>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</si>
  <si>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</si>
  <si>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</si>
  <si>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</si>
  <si>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</si>
  <si>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</si>
  <si>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</si>
  <si>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</si>
  <si>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</si>
  <si>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</si>
  <si>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</si>
  <si>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</si>
  <si>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</si>
  <si>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</si>
  <si>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</si>
  <si>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</si>
  <si>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</si>
  <si>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</si>
  <si>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</si>
  <si>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</si>
  <si>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</si>
  <si>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</si>
  <si>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</si>
  <si>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</si>
  <si>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</si>
  <si>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</si>
  <si>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</si>
  <si>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</si>
  <si>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</si>
  <si>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</si>
  <si>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</si>
  <si>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</si>
  <si>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</si>
  <si>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</si>
  <si>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</si>
  <si>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</si>
  <si>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</si>
  <si>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</si>
  <si>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</si>
  <si>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</si>
  <si>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</si>
  <si>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</si>
  <si>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</si>
  <si>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</si>
  <si>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</si>
  <si>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</si>
  <si>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</si>
  <si>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</si>
  <si>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</si>
  <si>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</si>
  <si>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</si>
  <si>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</si>
  <si>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</si>
  <si>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</si>
  <si>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</si>
  <si>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</si>
  <si>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</si>
  <si>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</si>
  <si>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</si>
  <si>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</si>
  <si>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</si>
  <si>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</si>
  <si>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</si>
  <si>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</si>
  <si>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</si>
  <si>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</si>
  <si>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</si>
  <si>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</si>
  <si>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</si>
  <si>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</si>
  <si>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</si>
  <si>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</si>
  <si>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</si>
  <si>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</si>
  <si>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</si>
  <si>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</si>
  <si>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</si>
  <si>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</si>
  <si>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</si>
  <si>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</si>
  <si>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</si>
  <si>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</si>
  <si>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</si>
  <si>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</si>
  <si>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</si>
  <si>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</si>
  <si>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</si>
  <si>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</si>
  <si>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</si>
  <si>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</si>
  <si>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</si>
  <si>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</si>
  <si>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</si>
  <si>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</si>
  <si>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</si>
  <si>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</si>
  <si>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</si>
  <si>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</si>
  <si>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</si>
  <si>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</si>
  <si>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</si>
  <si>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</si>
  <si>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</si>
  <si>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</si>
  <si>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</si>
  <si>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</si>
  <si>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</si>
  <si>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</si>
  <si>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</si>
  <si>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</si>
  <si>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</si>
  <si>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</si>
  <si>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</si>
  <si>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</si>
  <si>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</si>
  <si>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</si>
  <si>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</si>
  <si>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</si>
  <si>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</si>
  <si>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</si>
  <si>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</si>
  <si>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</si>
  <si>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</si>
  <si>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</si>
  <si>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</si>
  <si>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</si>
  <si>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</si>
  <si>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</si>
  <si>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</si>
  <si>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</si>
  <si>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</si>
  <si>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</si>
  <si>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</si>
  <si>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</si>
  <si>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</si>
  <si>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</si>
  <si>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</si>
  <si>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</si>
  <si>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</si>
  <si>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</si>
  <si>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</si>
  <si>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</si>
  <si>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</si>
  <si>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</si>
  <si>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</si>
  <si>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</si>
  <si>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</si>
  <si>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</si>
  <si>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</si>
  <si>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</si>
  <si>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</si>
  <si>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</si>
  <si>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</si>
  <si>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</si>
  <si>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</si>
  <si>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</si>
  <si>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</si>
  <si>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</si>
  <si>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</si>
  <si>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</si>
  <si>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</si>
  <si>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</si>
  <si>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</si>
  <si>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</si>
  <si>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</si>
  <si>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</si>
  <si>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</si>
  <si>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</si>
  <si>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</si>
  <si>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</si>
  <si>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</si>
  <si>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</si>
  <si>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</si>
  <si>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</si>
  <si>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</si>
  <si>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</si>
  <si>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</si>
  <si>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</si>
  <si>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</si>
  <si>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</si>
  <si>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</si>
  <si>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</si>
  <si>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</si>
  <si>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</si>
  <si>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</si>
  <si>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</si>
  <si>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</si>
  <si>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</si>
  <si>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</si>
  <si>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</si>
  <si>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</si>
  <si>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</si>
  <si>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</si>
  <si>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</si>
  <si>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</si>
  <si>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</si>
  <si>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</si>
  <si>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</si>
  <si>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</si>
  <si>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</si>
  <si>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</si>
  <si>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</si>
  <si>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</si>
  <si>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</si>
  <si>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</si>
  <si>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</si>
  <si>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</si>
  <si>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</si>
  <si>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</si>
  <si>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</si>
  <si>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</si>
  <si>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</si>
  <si>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</si>
  <si>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</si>
  <si>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</si>
  <si>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</si>
  <si>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</si>
  <si>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</si>
  <si>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</si>
  <si>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</si>
  <si>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</si>
  <si>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</si>
  <si>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</si>
  <si>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</si>
  <si>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</si>
  <si>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</si>
  <si>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</si>
  <si>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</si>
  <si>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</si>
  <si>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</si>
  <si>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</si>
  <si>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</si>
  <si>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</si>
  <si>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</si>
  <si>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</si>
  <si>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</si>
  <si>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</si>
  <si>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</si>
  <si>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</si>
  <si>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</si>
  <si>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</si>
  <si>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</si>
  <si>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</si>
  <si>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</si>
  <si>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</si>
  <si>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</si>
  <si>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</si>
  <si>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</si>
  <si>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</si>
  <si>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</si>
  <si>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</si>
  <si>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</si>
  <si>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</si>
  <si>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</si>
  <si>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</si>
  <si>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</si>
  <si>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</si>
  <si>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</si>
  <si>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</si>
  <si>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</si>
  <si>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</si>
  <si>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</si>
  <si>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</si>
  <si>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</si>
  <si>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</si>
  <si>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</si>
  <si>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</si>
  <si>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</si>
  <si>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</si>
  <si>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</si>
  <si>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</si>
  <si>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</si>
  <si>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</si>
  <si>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</si>
  <si>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</si>
  <si>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</si>
  <si>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</si>
  <si>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</si>
  <si>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</si>
  <si>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</si>
  <si>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</si>
  <si>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</si>
  <si>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</si>
  <si>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</si>
  <si>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</si>
  <si>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</si>
  <si>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</si>
  <si>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</si>
  <si>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</si>
  <si>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</si>
  <si>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</si>
  <si>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</si>
  <si>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</si>
  <si>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</si>
  <si>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</si>
  <si>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</si>
  <si>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</si>
  <si>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</si>
  <si>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</si>
  <si>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</si>
  <si>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</si>
  <si>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</si>
  <si>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</si>
  <si>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</si>
  <si>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</si>
  <si>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</si>
  <si>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</si>
  <si>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</si>
  <si>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</si>
  <si>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</si>
  <si>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</si>
  <si>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</si>
  <si>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</si>
  <si>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</si>
  <si>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</si>
  <si>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</si>
  <si>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</si>
  <si>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</si>
  <si>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</si>
  <si>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</si>
  <si>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</si>
  <si>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</si>
  <si>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</si>
  <si>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</si>
  <si>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</si>
  <si>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</si>
  <si>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</si>
  <si>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</si>
  <si>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</si>
  <si>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</si>
  <si>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</si>
  <si>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</si>
  <si>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</si>
  <si>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</si>
  <si>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</si>
  <si>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</si>
  <si>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</si>
  <si>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</si>
  <si>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</si>
  <si>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</si>
  <si>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</si>
  <si>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</si>
  <si>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</si>
  <si>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</si>
  <si>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</si>
  <si>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</si>
  <si>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</si>
  <si>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</si>
  <si>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</si>
  <si>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</si>
  <si>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</si>
  <si>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</si>
  <si>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</si>
  <si>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</si>
  <si>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</si>
  <si>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</si>
  <si>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</si>
  <si>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</si>
  <si>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</si>
  <si>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</si>
  <si>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</si>
  <si>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</si>
  <si>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</si>
  <si>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</si>
  <si>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</si>
  <si>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</si>
  <si>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</si>
  <si>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</si>
  <si>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</si>
  <si>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</si>
  <si>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</si>
  <si>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</si>
  <si>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</si>
  <si>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</si>
  <si>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</si>
  <si>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</si>
  <si>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</si>
  <si>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</si>
  <si>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</si>
  <si>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</si>
  <si>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</si>
  <si>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</si>
  <si>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</si>
  <si>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</si>
  <si>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</si>
  <si>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</si>
  <si>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</si>
  <si>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</si>
  <si>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</si>
  <si>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</si>
  <si>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</si>
  <si>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</si>
  <si>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</si>
  <si>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</si>
  <si>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</si>
  <si>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</si>
  <si>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</si>
  <si>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</si>
  <si>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</si>
  <si>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</si>
  <si>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</si>
  <si>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</si>
  <si>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</si>
  <si>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</si>
  <si>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</si>
  <si>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</si>
  <si>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</si>
  <si>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</si>
  <si>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</si>
  <si>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</si>
  <si>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</si>
  <si>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</si>
  <si>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</si>
  <si>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</si>
  <si>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</si>
  <si>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</si>
  <si>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</si>
  <si>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</si>
  <si>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</si>
  <si>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</si>
  <si>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</si>
  <si>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</si>
  <si>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</si>
  <si>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</si>
  <si>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</si>
  <si>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</si>
  <si>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</si>
  <si>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</si>
  <si>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</si>
  <si>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</si>
  <si>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</si>
  <si>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</si>
  <si>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</si>
  <si>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</si>
  <si>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</si>
  <si>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</si>
  <si>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</si>
  <si>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</si>
  <si>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</si>
  <si>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</si>
  <si>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</si>
  <si>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</si>
  <si>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</si>
  <si>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</si>
  <si>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</si>
  <si>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</si>
  <si>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</si>
  <si>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</si>
  <si>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</si>
  <si>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</si>
  <si>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</si>
  <si>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</si>
  <si>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</si>
  <si>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</si>
  <si>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</si>
  <si>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</si>
  <si>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</si>
  <si>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</si>
  <si>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</si>
  <si>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</si>
  <si>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</si>
  <si>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</si>
  <si>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</si>
  <si>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</si>
  <si>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</si>
  <si>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</si>
  <si>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</si>
  <si>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</si>
  <si>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</si>
  <si>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</si>
  <si>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</si>
  <si>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</si>
  <si>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</si>
  <si>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</si>
  <si>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</si>
  <si>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</si>
  <si>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</si>
  <si>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</si>
  <si>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</si>
  <si>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</si>
  <si>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</si>
  <si>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</si>
  <si>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</si>
  <si>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</si>
  <si>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</si>
  <si>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</si>
  <si>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</si>
  <si>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</si>
  <si>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</si>
  <si>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</si>
  <si>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</si>
  <si>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</si>
  <si>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</si>
  <si>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</si>
  <si>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</si>
  <si>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</si>
  <si>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</si>
  <si>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</si>
  <si>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</si>
  <si>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</si>
  <si>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</si>
  <si>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</si>
  <si>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</si>
  <si>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</si>
  <si>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</si>
  <si>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</si>
  <si>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</si>
  <si>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</si>
  <si>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</si>
  <si>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</si>
  <si>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</si>
  <si>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</si>
  <si>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</si>
  <si>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</si>
  <si>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</si>
  <si>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</si>
  <si>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</si>
  <si>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</si>
  <si>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</si>
  <si>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</si>
  <si>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</si>
  <si>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</si>
  <si>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</si>
  <si>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</si>
  <si>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</si>
  <si>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</si>
  <si>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</si>
  <si>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</si>
  <si>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</si>
  <si>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</si>
  <si>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</si>
  <si>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</si>
  <si>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</si>
  <si>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</si>
  <si>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</si>
  <si>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</si>
  <si>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</si>
  <si>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</si>
  <si>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</si>
  <si>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</si>
  <si>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</si>
  <si>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</si>
  <si>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</si>
  <si>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</si>
  <si>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</si>
  <si>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</si>
  <si>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</si>
  <si>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</si>
  <si>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</si>
  <si>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</si>
  <si>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</si>
  <si>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</si>
  <si>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</si>
  <si>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</si>
  <si>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</si>
  <si>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</si>
  <si>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</si>
  <si>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</si>
  <si>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</si>
  <si>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</si>
  <si>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</si>
  <si>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</si>
  <si>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</si>
  <si>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</si>
  <si>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</si>
  <si>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</si>
  <si>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</si>
  <si>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</si>
  <si>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</si>
  <si>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</si>
  <si>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</si>
  <si>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</si>
  <si>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</si>
  <si>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</si>
  <si>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</si>
  <si>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</si>
  <si>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</si>
  <si>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</si>
  <si>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</si>
  <si>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</si>
  <si>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</si>
  <si>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</si>
  <si>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</si>
  <si>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</si>
  <si>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</si>
  <si>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</si>
  <si>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</si>
  <si>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</si>
  <si>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</si>
  <si>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</si>
  <si>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</si>
  <si>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</si>
  <si>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</si>
  <si>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</si>
  <si>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</si>
  <si>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</si>
  <si>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</si>
  <si>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</si>
  <si>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</si>
  <si>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</si>
  <si>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</si>
  <si>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</si>
  <si>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</si>
  <si>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</si>
  <si>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</si>
  <si>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</si>
  <si>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</si>
  <si>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</si>
  <si>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</si>
  <si>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</si>
  <si>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</si>
  <si>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</si>
  <si>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</si>
  <si>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</si>
  <si>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</si>
  <si>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</si>
  <si>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</si>
  <si>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</si>
  <si>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</si>
  <si>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</si>
  <si>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</si>
  <si>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</si>
  <si>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</si>
  <si>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</si>
  <si>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</si>
  <si>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</si>
  <si>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</si>
  <si>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</si>
  <si>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</si>
  <si>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</si>
  <si>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</si>
  <si>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</si>
  <si>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</si>
  <si>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</si>
  <si>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</si>
  <si>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</si>
  <si>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</si>
  <si>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</si>
  <si>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</si>
  <si>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</si>
  <si>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</si>
  <si>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</si>
  <si>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</si>
  <si>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</si>
  <si>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</si>
  <si>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</si>
  <si>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</si>
  <si>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</si>
  <si>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</si>
  <si>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</si>
  <si>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</si>
  <si>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</si>
  <si>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</si>
  <si>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</si>
  <si>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</si>
  <si>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</si>
  <si>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</si>
  <si>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</si>
  <si>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</si>
  <si>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</si>
  <si>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</si>
  <si>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</si>
  <si>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</si>
  <si>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</si>
  <si>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</si>
  <si>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</si>
  <si>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</si>
  <si>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</si>
  <si>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</si>
  <si>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</si>
  <si>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</si>
  <si>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</si>
  <si>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</si>
  <si>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</si>
  <si>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</si>
  <si>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</si>
  <si>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</si>
  <si>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</si>
  <si>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</si>
  <si>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</si>
  <si>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</si>
  <si>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</si>
  <si>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</si>
  <si>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</si>
  <si>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</si>
  <si>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</si>
  <si>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</si>
  <si>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</si>
  <si>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</si>
  <si>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</si>
  <si>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</si>
  <si>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</si>
  <si>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</si>
  <si>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</si>
  <si>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</si>
  <si>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</si>
  <si>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</si>
  <si>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</si>
  <si>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</si>
  <si>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</si>
  <si>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</si>
  <si>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</si>
  <si>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</si>
  <si>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</si>
  <si>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</si>
  <si>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</si>
  <si>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</si>
  <si>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</si>
  <si>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</si>
  <si>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</si>
  <si>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</si>
  <si>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</si>
  <si>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</si>
  <si>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</si>
  <si>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</si>
  <si>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</si>
  <si>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</si>
  <si>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</si>
  <si>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</si>
  <si>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</si>
  <si>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</si>
  <si>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</si>
  <si>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</si>
  <si>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</si>
  <si>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</si>
  <si>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</si>
  <si>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</si>
  <si>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</si>
  <si>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</si>
  <si>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</si>
  <si>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</si>
  <si>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</si>
  <si>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</si>
  <si>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</si>
  <si>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</si>
  <si>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</si>
  <si>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</si>
  <si>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</si>
  <si>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</si>
  <si>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</si>
  <si>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</si>
  <si>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</si>
  <si>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</si>
  <si>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</si>
  <si>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</si>
  <si>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</si>
  <si>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</si>
  <si>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</si>
  <si>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</si>
  <si>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</si>
  <si>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</si>
  <si>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</si>
  <si>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</si>
  <si>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</si>
  <si>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</si>
  <si>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</si>
  <si>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</si>
  <si>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</si>
  <si>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</si>
  <si>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</si>
  <si>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</si>
  <si>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</si>
  <si>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</si>
  <si>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</si>
  <si>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</si>
  <si>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</si>
  <si>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</si>
  <si>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</si>
  <si>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</si>
  <si>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</si>
  <si>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</si>
  <si>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</si>
  <si>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</si>
  <si>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</si>
  <si>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</si>
  <si>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</si>
  <si>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</si>
  <si>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</si>
  <si>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</si>
  <si>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</si>
  <si>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</si>
  <si>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</si>
  <si>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</si>
  <si>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</si>
  <si>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</si>
  <si>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</si>
  <si>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</si>
  <si>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</si>
  <si>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</si>
  <si>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</si>
  <si>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</si>
  <si>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</si>
  <si>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</si>
  <si>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</si>
  <si>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</si>
  <si>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</si>
  <si>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</si>
  <si>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</si>
  <si>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</si>
  <si>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</si>
  <si>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</si>
  <si>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</si>
  <si>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</si>
  <si>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</si>
  <si>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</si>
  <si>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</si>
  <si>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</si>
  <si>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</si>
  <si>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</si>
  <si>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</si>
  <si>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</si>
  <si>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</si>
  <si>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</si>
  <si>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</si>
  <si>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</si>
  <si>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</si>
  <si>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</si>
  <si>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</si>
  <si>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</si>
  <si>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</si>
  <si>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</si>
  <si>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</si>
  <si>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</si>
  <si>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</si>
  <si>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</si>
  <si>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</si>
  <si>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</si>
  <si>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</si>
  <si>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</si>
  <si>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</si>
  <si>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</si>
  <si>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</si>
  <si>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</si>
  <si>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</si>
  <si>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</si>
  <si>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</si>
  <si>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</si>
  <si>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</si>
  <si>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</si>
  <si>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</si>
  <si>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</si>
  <si>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</si>
  <si>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</si>
  <si>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</si>
  <si>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</si>
  <si>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</si>
  <si>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</si>
  <si>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</si>
  <si>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</si>
  <si>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</si>
  <si>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</si>
  <si>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</si>
  <si>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</si>
  <si>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</si>
  <si>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</si>
  <si>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</si>
  <si>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</si>
  <si>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</si>
  <si>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</si>
  <si>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</si>
  <si>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</si>
  <si>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</si>
  <si>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</si>
  <si>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</si>
  <si>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</si>
  <si>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</si>
  <si>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</si>
  <si>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</si>
  <si>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</si>
  <si>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</si>
  <si>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</si>
  <si>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</si>
  <si>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</si>
  <si>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</si>
  <si>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</si>
  <si>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</si>
  <si>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</si>
  <si>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</si>
  <si>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</si>
  <si>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</si>
  <si>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</si>
  <si>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</si>
  <si>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</si>
  <si>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</si>
  <si>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</si>
  <si>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</si>
  <si>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</si>
  <si>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</si>
  <si>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</si>
  <si>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</si>
  <si>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</si>
  <si>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</si>
  <si>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</si>
  <si>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</si>
  <si>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</si>
  <si>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</si>
  <si>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</si>
  <si>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</si>
  <si>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</si>
  <si>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</si>
  <si>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</si>
  <si>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</si>
  <si>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</si>
  <si>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</si>
  <si>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</si>
  <si>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</si>
  <si>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</si>
  <si>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</si>
  <si>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</si>
  <si>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</si>
  <si>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</si>
  <si>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</si>
  <si>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</si>
  <si>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</si>
  <si>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</si>
  <si>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</si>
  <si>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</si>
  <si>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</si>
  <si>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</si>
  <si>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</si>
  <si>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</si>
  <si>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</si>
  <si>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</si>
  <si>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</si>
  <si>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</si>
  <si>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</si>
  <si>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</si>
  <si>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</si>
  <si>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</si>
  <si>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</si>
  <si>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</si>
  <si>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</si>
  <si>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</si>
  <si>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</si>
  <si>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</si>
  <si>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</si>
  <si>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</si>
  <si>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</si>
  <si>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</si>
  <si>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</si>
  <si>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</si>
  <si>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</si>
  <si>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</si>
  <si>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</si>
  <si>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</si>
  <si>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</si>
  <si>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</si>
  <si>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</si>
  <si>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</si>
  <si>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</si>
  <si>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</si>
  <si>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</si>
  <si>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</si>
  <si>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</si>
  <si>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</si>
  <si>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</si>
  <si>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</si>
  <si>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</si>
  <si>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</si>
  <si>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</si>
  <si>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</si>
  <si>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</si>
  <si>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</si>
  <si>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</si>
  <si>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</si>
  <si>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</si>
  <si>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</si>
  <si>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</si>
  <si>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</si>
  <si>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</si>
  <si>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</si>
  <si>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</si>
  <si>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</si>
  <si>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</si>
  <si>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</si>
  <si>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</si>
  <si>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</si>
  <si>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</si>
  <si>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</si>
  <si>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</si>
  <si>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</si>
  <si>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</si>
  <si>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</si>
  <si>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</si>
  <si>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</si>
  <si>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</si>
  <si>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</si>
  <si>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</si>
  <si>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</si>
  <si>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</si>
  <si>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</si>
  <si>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</si>
  <si>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</si>
  <si>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</si>
  <si>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</si>
  <si>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</si>
  <si>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</si>
  <si>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</si>
  <si>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</si>
  <si>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</si>
  <si>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</si>
  <si>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</si>
  <si>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</si>
  <si>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</si>
  <si>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</si>
  <si>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</si>
  <si>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</si>
  <si>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</si>
  <si>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</si>
  <si>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</si>
  <si>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</si>
  <si>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</si>
  <si>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</si>
  <si>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</si>
  <si>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</si>
  <si>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</si>
  <si>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</si>
  <si>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</si>
  <si>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</si>
  <si>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</si>
  <si>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</si>
  <si>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</si>
  <si>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</si>
  <si>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</si>
  <si>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</si>
  <si>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</si>
  <si>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</si>
  <si>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</si>
  <si>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</si>
  <si>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</si>
  <si>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</si>
  <si>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</si>
  <si>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</si>
  <si>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</si>
  <si>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</si>
  <si>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</si>
  <si>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</si>
  <si>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</si>
  <si>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</si>
  <si>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</si>
  <si>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</si>
  <si>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</si>
  <si>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</si>
  <si>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</si>
  <si>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</si>
  <si>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</si>
  <si>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</si>
  <si>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</si>
  <si>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</si>
  <si>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</si>
  <si>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</si>
  <si>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</si>
  <si>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</si>
  <si>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</si>
  <si>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</si>
  <si>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</si>
  <si>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</si>
  <si>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</si>
  <si>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</si>
  <si>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</si>
  <si>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</si>
  <si>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</si>
  <si>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</si>
  <si>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</si>
  <si>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</si>
  <si>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</si>
  <si>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</si>
  <si>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</si>
  <si>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</si>
  <si>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</si>
  <si>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</si>
  <si>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</si>
  <si>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</si>
  <si>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</si>
  <si>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</si>
  <si>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</si>
  <si>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</si>
  <si>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</si>
  <si>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</si>
  <si>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</si>
  <si>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</si>
  <si>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</si>
  <si>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</si>
  <si>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</si>
  <si>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</si>
  <si>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</si>
  <si>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</si>
  <si>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</si>
  <si>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</si>
  <si>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</si>
  <si>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</si>
  <si>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</si>
  <si>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</si>
  <si>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</si>
  <si>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</si>
  <si>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</si>
  <si>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</si>
  <si>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</si>
  <si>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</si>
  <si>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</si>
  <si>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</si>
  <si>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</si>
  <si>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</si>
  <si>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</si>
  <si>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</si>
  <si>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</si>
  <si>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</si>
  <si>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</si>
  <si>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</si>
  <si>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</si>
  <si>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</si>
  <si>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</si>
  <si>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</si>
  <si>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</si>
  <si>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</si>
  <si>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</si>
  <si>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</si>
  <si>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</si>
  <si>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</si>
  <si>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</si>
  <si>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</si>
  <si>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</si>
  <si>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</si>
  <si>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</si>
  <si>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</si>
  <si>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</si>
  <si>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</si>
  <si>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</si>
  <si>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</si>
  <si>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</si>
  <si>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</si>
  <si>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</si>
  <si>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</si>
  <si>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</si>
  <si>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</si>
  <si>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</si>
  <si>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</si>
  <si>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</si>
  <si>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</si>
  <si>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</si>
  <si>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</si>
  <si>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</si>
  <si>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</si>
  <si>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</si>
  <si>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</si>
  <si>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</si>
  <si>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</si>
  <si>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</si>
  <si>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</si>
  <si>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</si>
  <si>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</si>
  <si>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</si>
  <si>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</si>
  <si>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</si>
  <si>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</si>
  <si>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</si>
  <si>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</si>
  <si>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</si>
  <si>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</si>
  <si>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</si>
  <si>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</si>
  <si>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</si>
  <si>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</si>
  <si>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</si>
  <si>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</si>
  <si>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</si>
  <si>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</si>
  <si>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</si>
  <si>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</si>
  <si>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</si>
  <si>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</si>
  <si>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</si>
  <si>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</si>
  <si>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</si>
  <si>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</si>
  <si>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</si>
  <si>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</si>
  <si>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</si>
  <si>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</si>
  <si>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</si>
  <si>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</si>
  <si>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</si>
  <si>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</si>
  <si>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</si>
  <si>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</si>
  <si>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</si>
  <si>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</si>
  <si>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</si>
  <si>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</si>
  <si>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</si>
  <si>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</si>
  <si>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</si>
  <si>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</si>
  <si>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</si>
  <si>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</si>
  <si>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</si>
  <si>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</si>
  <si>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</si>
  <si>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</si>
  <si>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</si>
  <si>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</si>
  <si>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</si>
  <si>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</si>
  <si>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</si>
  <si>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</si>
  <si>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</si>
  <si>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</si>
  <si>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</si>
  <si>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</si>
  <si>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</si>
  <si>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</si>
  <si>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</si>
  <si>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</si>
  <si>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</si>
  <si>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</si>
  <si>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</si>
  <si>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</si>
  <si>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</si>
  <si>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</si>
  <si>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</si>
  <si>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</si>
  <si>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</si>
  <si>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</si>
  <si>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</si>
  <si>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</si>
  <si>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</si>
  <si>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</si>
  <si>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</si>
  <si>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</si>
  <si>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</si>
  <si>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</si>
  <si>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</si>
  <si>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</si>
  <si>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</si>
  <si>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</si>
  <si>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</si>
  <si>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</si>
  <si>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</si>
  <si>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</si>
  <si>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</si>
  <si>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</si>
  <si>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</si>
  <si>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</si>
  <si>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</si>
  <si>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</si>
  <si>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</si>
  <si>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</si>
  <si>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</si>
  <si>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</si>
  <si>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</si>
  <si>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</si>
  <si>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</si>
  <si>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</si>
  <si>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</si>
  <si>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</si>
  <si>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</si>
  <si>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</si>
  <si>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</si>
  <si>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</si>
  <si>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</si>
  <si>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</si>
  <si>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</si>
  <si>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</si>
  <si>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</si>
  <si>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</si>
  <si>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</si>
  <si>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</si>
  <si>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</si>
  <si>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</si>
  <si>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</si>
  <si>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</si>
  <si>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</si>
  <si>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</si>
  <si>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</si>
  <si>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</si>
  <si>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</si>
  <si>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</si>
  <si>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</si>
  <si>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</si>
  <si>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</si>
  <si>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</si>
  <si>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</si>
  <si>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</si>
  <si>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</si>
  <si>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</si>
  <si>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</si>
  <si>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</si>
  <si>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</si>
  <si>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</si>
  <si>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</si>
  <si>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</si>
  <si>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</si>
  <si>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</si>
  <si>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</si>
  <si>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</si>
  <si>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</si>
  <si>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</si>
  <si>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</si>
  <si>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</si>
  <si>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</si>
  <si>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</si>
  <si>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</si>
  <si>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</si>
  <si>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</si>
  <si>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</si>
  <si>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</si>
  <si>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</si>
  <si>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</si>
  <si>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</si>
  <si>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</si>
  <si>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</si>
  <si>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</si>
  <si>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</si>
  <si>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</si>
  <si>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</si>
  <si>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</si>
  <si>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</si>
  <si>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</si>
  <si>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</si>
  <si>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</si>
  <si>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</si>
  <si>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</si>
  <si>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</si>
  <si>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</si>
  <si>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</si>
  <si>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</si>
  <si>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</si>
  <si>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</si>
  <si>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</si>
  <si>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</si>
  <si>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</si>
  <si>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</si>
  <si>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</si>
  <si>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</si>
  <si>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</si>
  <si>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</si>
  <si>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</si>
  <si>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</si>
  <si>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</si>
  <si>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</si>
  <si>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</si>
  <si>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</si>
  <si>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</si>
  <si>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</si>
  <si>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</si>
  <si>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</si>
  <si>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</si>
  <si>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</si>
  <si>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</si>
  <si>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</si>
  <si>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</si>
  <si>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</si>
  <si>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</si>
  <si>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</si>
  <si>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</si>
  <si>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</si>
  <si>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</si>
  <si>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</si>
  <si>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</si>
  <si>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</si>
  <si>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</si>
  <si>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</si>
  <si>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</si>
  <si>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</si>
  <si>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</si>
  <si>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</si>
  <si>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</si>
  <si>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</si>
  <si>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</si>
  <si>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</si>
  <si>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</si>
  <si>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</si>
  <si>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</si>
  <si>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</si>
  <si>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</si>
  <si>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</si>
  <si>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</si>
  <si>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</si>
  <si>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</si>
  <si>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</si>
  <si>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</si>
  <si>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</si>
  <si>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</si>
  <si>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</si>
  <si>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</si>
  <si>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</si>
  <si>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</si>
  <si>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</si>
  <si>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</si>
  <si>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</si>
  <si>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</si>
  <si>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</si>
  <si>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</si>
  <si>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</si>
  <si>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</si>
  <si>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</si>
  <si>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</si>
  <si>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</si>
  <si>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</si>
  <si>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</si>
  <si>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</si>
  <si>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</si>
  <si>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</si>
  <si>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</si>
  <si>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</si>
  <si>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</si>
  <si>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</si>
  <si>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</si>
  <si>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</si>
  <si>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</si>
  <si>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</si>
  <si>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</si>
  <si>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</si>
  <si>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</si>
  <si>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</si>
  <si>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</si>
  <si>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</si>
  <si>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</si>
  <si>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</si>
  <si>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</si>
  <si>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</si>
  <si>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</si>
  <si>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</si>
  <si>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</si>
  <si>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</si>
  <si>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</si>
  <si>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</si>
  <si>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</si>
  <si>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</si>
  <si>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</si>
  <si>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</si>
  <si>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</si>
  <si>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</si>
  <si>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</si>
  <si>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</si>
  <si>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</si>
  <si>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</si>
  <si>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</si>
  <si>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</si>
  <si>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</si>
  <si>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</si>
  <si>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</si>
  <si>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</si>
  <si>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</si>
  <si>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</si>
  <si>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</si>
  <si>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</si>
  <si>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</si>
  <si>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</si>
  <si>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</si>
  <si>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</si>
  <si>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</si>
  <si>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</si>
  <si>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</si>
  <si>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</si>
  <si>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</si>
  <si>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</si>
  <si>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</si>
  <si>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</si>
  <si>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</si>
  <si>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</si>
  <si>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</si>
  <si>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</si>
  <si>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</si>
  <si>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</si>
  <si>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</si>
  <si>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</si>
  <si>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</si>
  <si>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</si>
  <si>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</si>
  <si>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</si>
  <si>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</si>
  <si>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</si>
  <si>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</si>
  <si>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</si>
  <si>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</si>
  <si>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</si>
  <si>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</si>
  <si>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</si>
  <si>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</si>
  <si>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</si>
  <si>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</si>
  <si>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</si>
  <si>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</si>
  <si>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</si>
  <si>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</si>
  <si>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</si>
  <si>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</si>
  <si>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</si>
  <si>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</si>
  <si>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</si>
  <si>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</si>
  <si>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</si>
  <si>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</si>
  <si>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</si>
  <si>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</si>
  <si>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</si>
  <si>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</si>
  <si>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</si>
  <si>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</si>
  <si>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</si>
  <si>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</si>
  <si>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</si>
  <si>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</si>
  <si>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</si>
  <si>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</si>
  <si>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</si>
  <si>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</si>
  <si>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</si>
  <si>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</si>
  <si>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</si>
  <si>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</si>
  <si>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</si>
  <si>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</si>
  <si>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</si>
  <si>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</si>
  <si>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</si>
  <si>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</si>
  <si>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</si>
  <si>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</si>
  <si>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</si>
  <si>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</si>
  <si>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</si>
  <si>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</si>
  <si>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</si>
  <si>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</si>
  <si>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</si>
  <si>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</si>
  <si>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</si>
  <si>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</si>
  <si>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</si>
  <si>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</si>
  <si>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</si>
  <si>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</si>
  <si>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</si>
  <si>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</si>
  <si>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</si>
  <si>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</si>
  <si>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</si>
  <si>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</si>
  <si>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</si>
  <si>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</si>
  <si>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</si>
  <si>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</si>
  <si>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</si>
  <si>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</si>
  <si>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</si>
  <si>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</si>
  <si>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</si>
  <si>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</si>
  <si>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</si>
  <si>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</si>
  <si>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</si>
  <si>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</si>
  <si>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</si>
  <si>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</si>
  <si>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</si>
  <si>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</si>
  <si>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</si>
  <si>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</si>
  <si>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</si>
  <si>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</si>
  <si>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</si>
  <si>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</si>
  <si>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</si>
  <si>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</si>
  <si>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</si>
  <si>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</si>
  <si>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</si>
  <si>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</si>
  <si>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</si>
  <si>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</si>
  <si>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</si>
  <si>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</si>
  <si>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</si>
  <si>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</si>
  <si>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</si>
  <si>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</si>
  <si>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</si>
  <si>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</si>
  <si>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</si>
  <si>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</si>
  <si>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</si>
  <si>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</si>
  <si>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</si>
  <si>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</si>
  <si>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</si>
  <si>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</si>
  <si>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</si>
  <si>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</si>
  <si>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</si>
  <si>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</si>
  <si>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</si>
  <si>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</si>
  <si>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</si>
  <si>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</si>
  <si>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</si>
  <si>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</si>
  <si>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</si>
  <si>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</si>
  <si>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</si>
  <si>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</si>
  <si>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</si>
  <si>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</si>
  <si>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</si>
  <si>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</si>
  <si>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</si>
  <si>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</si>
  <si>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</si>
  <si>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</si>
  <si>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</si>
  <si>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</si>
  <si>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</si>
  <si>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</si>
  <si>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</si>
  <si>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</si>
  <si>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</si>
  <si>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</si>
  <si>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</si>
  <si>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</si>
  <si>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</si>
  <si>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</si>
  <si>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</si>
  <si>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</si>
  <si>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</si>
  <si>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</si>
  <si>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</si>
  <si>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</si>
  <si>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</si>
  <si>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</si>
  <si>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</si>
  <si>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</si>
  <si>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</si>
  <si>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</si>
  <si>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</si>
  <si>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</si>
  <si>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</si>
  <si>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</si>
  <si>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</si>
  <si>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</si>
  <si>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</si>
  <si>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</si>
  <si>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</si>
  <si>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</si>
  <si>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</si>
  <si>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</si>
  <si>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</si>
  <si>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</si>
  <si>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</si>
  <si>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</si>
  <si>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</si>
  <si>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</si>
  <si>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</si>
  <si>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</si>
  <si>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</si>
  <si>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</si>
  <si>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</si>
  <si>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</si>
  <si>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</si>
  <si>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</si>
  <si>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</si>
  <si>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</si>
  <si>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</si>
  <si>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</si>
  <si>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</si>
  <si>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</si>
  <si>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</si>
  <si>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</si>
  <si>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</si>
  <si>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</si>
  <si>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</si>
  <si>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</si>
  <si>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</si>
  <si>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</si>
  <si>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</si>
  <si>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</si>
  <si>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</si>
  <si>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</si>
  <si>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</si>
  <si>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</si>
  <si>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</si>
  <si>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</si>
  <si>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</si>
  <si>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</si>
  <si>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</si>
  <si>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</si>
  <si>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</si>
  <si>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</si>
  <si>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</si>
  <si>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</si>
  <si>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</si>
  <si>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</si>
  <si>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</si>
  <si>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</si>
  <si>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</si>
  <si>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</si>
  <si>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</si>
  <si>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</si>
  <si>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</si>
  <si>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</si>
  <si>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</si>
  <si>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</si>
  <si>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</si>
  <si>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</si>
  <si>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</si>
  <si>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</si>
  <si>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</si>
  <si>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</si>
  <si>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</si>
  <si>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</si>
  <si>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</si>
  <si>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</si>
  <si>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</si>
  <si>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</si>
  <si>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</si>
  <si>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</si>
  <si>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</si>
  <si>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</si>
  <si>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</si>
  <si>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</si>
  <si>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</si>
  <si>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</si>
  <si>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</si>
  <si>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</si>
  <si>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</si>
  <si>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</si>
  <si>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</si>
  <si>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</si>
  <si>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</si>
  <si>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</si>
  <si>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</si>
  <si>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</si>
  <si>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</si>
  <si>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</si>
  <si>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</si>
  <si>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</si>
  <si>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</si>
  <si>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</si>
  <si>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</si>
  <si>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</si>
  <si>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</si>
  <si>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</si>
  <si>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</si>
  <si>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</si>
  <si>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</si>
  <si>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</si>
  <si>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</si>
  <si>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</si>
  <si>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</si>
  <si>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</si>
  <si>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</si>
  <si>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</si>
  <si>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</si>
  <si>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</si>
  <si>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</si>
  <si>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</si>
  <si>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</si>
  <si>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</si>
  <si>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</si>
  <si>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</si>
  <si>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</si>
  <si>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</si>
  <si>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</si>
  <si>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</si>
  <si>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</si>
  <si>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</si>
  <si>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</si>
  <si>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</si>
  <si>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</si>
  <si>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</si>
  <si>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</si>
  <si>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</si>
  <si>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</si>
  <si>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</si>
  <si>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</si>
  <si>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</si>
  <si>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</si>
  <si>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</si>
  <si>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</si>
  <si>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</si>
  <si>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</si>
  <si>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</si>
  <si>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</si>
  <si>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</si>
  <si>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</si>
  <si>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</si>
  <si>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</si>
  <si>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</si>
  <si>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</si>
  <si>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</si>
  <si>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</si>
  <si>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</si>
  <si>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</si>
  <si>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</si>
  <si>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</si>
  <si>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</si>
  <si>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</si>
  <si>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</si>
  <si>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</si>
  <si>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</si>
  <si>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</si>
  <si>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</si>
  <si>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</si>
  <si>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</si>
  <si>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</si>
  <si>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</si>
  <si>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</si>
  <si>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</si>
  <si>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</si>
  <si>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</si>
  <si>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</si>
  <si>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</si>
  <si>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</si>
  <si>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</si>
  <si>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</si>
  <si>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</si>
  <si>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</si>
  <si>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</si>
  <si>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</si>
  <si>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</si>
  <si>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</si>
  <si>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</si>
  <si>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</si>
  <si>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</si>
  <si>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</si>
  <si>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</si>
  <si>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</si>
  <si>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</si>
  <si>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</si>
  <si>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</si>
  <si>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</si>
  <si>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</si>
  <si>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</si>
  <si>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</si>
  <si>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</si>
  <si>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</si>
  <si>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</si>
  <si>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</si>
  <si>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</si>
  <si>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</si>
  <si>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</si>
  <si>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</si>
  <si>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</si>
  <si>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</si>
  <si>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</si>
  <si>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</si>
  <si>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</si>
  <si>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</si>
  <si>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</si>
  <si>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</si>
  <si>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</si>
  <si>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</si>
  <si>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</si>
  <si>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</si>
  <si>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</si>
  <si>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</si>
  <si>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</si>
  <si>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</si>
  <si>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</si>
  <si>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</si>
  <si>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</si>
  <si>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</si>
  <si>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</si>
  <si>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</si>
  <si>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</si>
  <si>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</si>
  <si>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</si>
  <si>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</si>
  <si>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</si>
  <si>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</si>
  <si>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</si>
  <si>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</si>
  <si>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</si>
  <si>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</si>
  <si>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</si>
  <si>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</si>
  <si>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</si>
  <si>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</si>
  <si>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</si>
  <si>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</si>
  <si>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</si>
  <si>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</si>
  <si>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</si>
  <si>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</si>
  <si>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</si>
  <si>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</si>
  <si>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</si>
  <si>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</si>
  <si>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</si>
  <si>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</si>
  <si>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</si>
  <si>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</si>
  <si>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</si>
  <si>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</si>
  <si>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</si>
  <si>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</si>
  <si>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</si>
  <si>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</si>
  <si>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</si>
  <si>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</si>
  <si>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</si>
  <si>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</si>
  <si>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</si>
  <si>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</si>
  <si>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</si>
  <si>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</si>
  <si>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</si>
  <si>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</si>
  <si>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</si>
  <si>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</si>
  <si>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</si>
  <si>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</si>
  <si>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</si>
  <si>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</si>
  <si>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</si>
  <si>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</si>
  <si>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</si>
  <si>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</si>
  <si>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</si>
  <si>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</si>
  <si>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</si>
  <si>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</si>
  <si>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</si>
  <si>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</si>
  <si>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</si>
  <si>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</si>
  <si>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</si>
  <si>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</si>
  <si>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</si>
  <si>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</si>
  <si>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</si>
  <si>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</si>
  <si>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</si>
  <si>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</si>
  <si>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</si>
  <si>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</si>
  <si>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</si>
  <si>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</si>
  <si>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</si>
  <si>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</si>
  <si>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</si>
  <si>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</si>
  <si>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</si>
  <si>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</si>
  <si>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</si>
  <si>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</si>
  <si>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</si>
  <si>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</si>
  <si>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</si>
  <si>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</si>
  <si>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</si>
  <si>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</si>
  <si>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</si>
  <si>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</si>
  <si>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</si>
  <si>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</si>
  <si>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</si>
  <si>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</si>
  <si>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</si>
  <si>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</si>
  <si>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</si>
  <si>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</si>
  <si>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</si>
  <si>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</si>
  <si>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</si>
  <si>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</si>
  <si>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</si>
  <si>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</si>
  <si>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</si>
  <si>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</si>
  <si>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</si>
  <si>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</si>
  <si>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</si>
  <si>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</si>
  <si>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</si>
  <si>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</si>
  <si>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</si>
  <si>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</si>
  <si>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</si>
  <si>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</si>
  <si>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</si>
  <si>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</si>
  <si>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</si>
  <si>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</si>
  <si>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</si>
  <si>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</si>
  <si>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</si>
  <si>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</si>
  <si>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</si>
  <si>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</si>
  <si>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</si>
  <si>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</si>
  <si>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</si>
  <si>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</si>
  <si>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</si>
  <si>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</si>
  <si>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</si>
  <si>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</si>
  <si>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</si>
  <si>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</si>
  <si>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</si>
  <si>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</si>
  <si>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</si>
  <si>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</si>
  <si>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</si>
  <si>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</si>
  <si>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</si>
  <si>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</si>
  <si>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</si>
  <si>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</si>
  <si>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</si>
  <si>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</si>
  <si>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</si>
  <si>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</si>
  <si>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</si>
  <si>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</si>
  <si>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</si>
  <si>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</si>
  <si>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</si>
  <si>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</si>
  <si>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</si>
  <si>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</si>
  <si>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</si>
  <si>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</si>
  <si>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</si>
  <si>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</si>
  <si>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</si>
  <si>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</si>
  <si>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</si>
  <si>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</si>
  <si>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</si>
  <si>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</si>
  <si>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</si>
  <si>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</si>
  <si>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</si>
  <si>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</si>
  <si>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</si>
  <si>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</si>
  <si>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</si>
  <si>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</si>
  <si>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</si>
  <si>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</si>
  <si>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</si>
  <si>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</si>
  <si>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</si>
  <si>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</si>
  <si>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</si>
  <si>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</si>
  <si>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</si>
  <si>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</si>
  <si>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</si>
  <si>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</si>
  <si>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</si>
  <si>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</si>
  <si>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</si>
  <si>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</si>
  <si>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</si>
  <si>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</si>
  <si>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</si>
  <si>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</si>
  <si>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</si>
  <si>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</si>
  <si>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</si>
  <si>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</si>
  <si>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</si>
  <si>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</si>
  <si>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</si>
  <si>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</si>
  <si>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</si>
  <si>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</si>
  <si>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</si>
  <si>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</si>
  <si>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</si>
  <si>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</si>
  <si>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</si>
  <si>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</si>
  <si>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</si>
  <si>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</si>
  <si>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</si>
  <si>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</si>
  <si>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</si>
  <si>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</si>
  <si>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</si>
  <si>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</si>
  <si>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</si>
  <si>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</si>
  <si>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</si>
  <si>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</si>
  <si>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</si>
  <si>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</si>
  <si>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</si>
  <si>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</si>
  <si>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</si>
  <si>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</si>
  <si>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</si>
  <si>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</si>
  <si>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</si>
  <si>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</si>
  <si>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</si>
  <si>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</si>
  <si>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</si>
  <si>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</si>
  <si>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</si>
  <si>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</si>
  <si>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</si>
  <si>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</si>
  <si>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</si>
  <si>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</si>
  <si>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</si>
  <si>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</si>
  <si>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</si>
  <si>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</si>
  <si>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</si>
  <si>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</si>
  <si>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</si>
  <si>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</si>
  <si>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</si>
  <si>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</si>
  <si>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</si>
  <si>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</si>
  <si>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</si>
  <si>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</si>
  <si>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</si>
  <si>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</si>
  <si>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</si>
  <si>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</si>
  <si>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</si>
  <si>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</si>
  <si>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</si>
  <si>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</si>
  <si>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</si>
  <si>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</si>
  <si>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</si>
  <si>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</si>
  <si>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</si>
  <si>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</si>
  <si>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</si>
  <si>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</si>
  <si>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</si>
  <si>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</si>
  <si>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</si>
  <si>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</si>
  <si>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</si>
  <si>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</si>
  <si>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</si>
  <si>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</si>
  <si>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</si>
  <si>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</si>
  <si>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</si>
  <si>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</si>
  <si>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</si>
  <si>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</si>
  <si>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</si>
  <si>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</si>
  <si>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</si>
  <si>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</si>
  <si>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</si>
  <si>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</si>
  <si>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</si>
  <si>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</si>
  <si>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</si>
  <si>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</si>
  <si>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</si>
  <si>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</si>
  <si>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</si>
  <si>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</si>
  <si>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</si>
  <si>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</si>
  <si>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</si>
  <si>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</si>
  <si>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</si>
  <si>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</si>
  <si>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</si>
  <si>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</si>
  <si>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</si>
  <si>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</si>
  <si>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</si>
  <si>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</si>
  <si>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</si>
  <si>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</si>
  <si>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</si>
  <si>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</si>
  <si>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</si>
  <si>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</si>
  <si>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</si>
  <si>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</si>
  <si>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</si>
  <si>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</si>
  <si>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</si>
  <si>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</si>
  <si>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</si>
  <si>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</si>
  <si>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</si>
  <si>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</si>
  <si>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</si>
  <si>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</si>
  <si>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</si>
  <si>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</si>
  <si>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</si>
  <si>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</si>
  <si>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</si>
  <si>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</si>
  <si>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</si>
  <si>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</si>
  <si>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</si>
  <si>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</si>
  <si>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</si>
  <si>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</si>
  <si>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</si>
  <si>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</si>
  <si>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</si>
  <si>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</si>
  <si>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</si>
  <si>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</si>
  <si>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</si>
  <si>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</si>
  <si>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</si>
  <si>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</si>
  <si>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</si>
  <si>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</si>
  <si>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</si>
  <si>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</si>
  <si>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</si>
  <si>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</si>
  <si>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</si>
  <si>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</si>
  <si>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</si>
  <si>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</si>
  <si>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</si>
  <si>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</si>
  <si>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</si>
  <si>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</si>
  <si>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</si>
  <si>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</si>
  <si>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</si>
  <si>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</si>
  <si>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</si>
  <si>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</si>
  <si>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</si>
  <si>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</si>
  <si>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</si>
  <si>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</si>
  <si>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</si>
  <si>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</si>
  <si>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</si>
  <si>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</si>
  <si>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</si>
  <si>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</si>
  <si>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</si>
  <si>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</si>
  <si>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</si>
  <si>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</si>
  <si>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</si>
  <si>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</si>
  <si>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</si>
  <si>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</si>
  <si>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</si>
  <si>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</si>
  <si>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</si>
  <si>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</si>
  <si>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</si>
  <si>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</si>
  <si>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</si>
  <si>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</si>
  <si>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</si>
  <si>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</si>
  <si>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</si>
  <si>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</si>
  <si>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</si>
  <si>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</si>
  <si>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</si>
  <si>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</si>
  <si>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</si>
  <si>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</si>
  <si>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</si>
  <si>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</si>
  <si>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</si>
  <si>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</si>
  <si>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</si>
  <si>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</si>
  <si>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</si>
  <si>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</si>
  <si>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</si>
  <si>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</si>
  <si>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</si>
  <si>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</si>
  <si>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</si>
  <si>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</si>
  <si>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</si>
  <si>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</si>
  <si>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</si>
  <si>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</si>
  <si>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</si>
  <si>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</si>
  <si>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</si>
  <si>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</si>
  <si>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</si>
  <si>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</si>
  <si>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</si>
  <si>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</si>
  <si>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</si>
  <si>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</si>
  <si>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</si>
  <si>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</si>
  <si>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</si>
  <si>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</si>
  <si>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</si>
  <si>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</si>
  <si>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</si>
  <si>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</si>
  <si>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</si>
  <si>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</si>
  <si>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</si>
  <si>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</si>
  <si>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</si>
  <si>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</si>
  <si>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</si>
  <si>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</si>
  <si>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</si>
  <si>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</si>
  <si>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</si>
  <si>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</si>
  <si>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</si>
  <si>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</si>
  <si>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</si>
  <si>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</si>
  <si>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</si>
  <si>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</si>
  <si>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</si>
  <si>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</si>
  <si>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</si>
  <si>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</si>
  <si>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</si>
  <si>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</si>
  <si>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</si>
  <si>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</si>
  <si>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</si>
  <si>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</si>
  <si>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</si>
  <si>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</si>
  <si>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</si>
  <si>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</si>
  <si>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</si>
  <si>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</si>
  <si>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</si>
  <si>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</si>
  <si>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</si>
  <si>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</si>
  <si>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</si>
  <si>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</si>
  <si>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</si>
  <si>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</si>
  <si>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</si>
  <si>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</si>
  <si>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</si>
  <si>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</si>
  <si>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</si>
  <si>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</si>
  <si>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</si>
  <si>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</si>
  <si>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</si>
  <si>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</si>
  <si>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</si>
  <si>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</si>
  <si>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</si>
  <si>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</si>
  <si>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</si>
  <si>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</si>
  <si>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</si>
  <si>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</si>
  <si>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</si>
  <si>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</si>
  <si>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</si>
  <si>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</si>
  <si>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</si>
  <si>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</si>
  <si>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</si>
  <si>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</si>
  <si>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</si>
  <si>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</si>
  <si>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</si>
  <si>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</si>
  <si>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</si>
  <si>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</si>
  <si>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</si>
  <si>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</si>
  <si>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</si>
  <si>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</si>
  <si>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</si>
  <si>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</si>
  <si>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</si>
  <si>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</si>
  <si>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</si>
  <si>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</si>
  <si>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</si>
  <si>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</si>
  <si>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</si>
  <si>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</si>
  <si>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</si>
  <si>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</si>
  <si>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</si>
  <si>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</si>
  <si>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</si>
  <si>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</si>
  <si>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</si>
  <si>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</si>
  <si>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</si>
  <si>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</si>
  <si>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</si>
  <si>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</si>
  <si>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</si>
  <si>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</si>
  <si>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</si>
  <si>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</si>
  <si>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</si>
  <si>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</si>
  <si>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</si>
  <si>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</si>
  <si>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</si>
  <si>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</si>
  <si>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</si>
  <si>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</si>
  <si>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</si>
  <si>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</si>
  <si>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</si>
  <si>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</si>
  <si>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</si>
  <si>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</si>
  <si>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</si>
  <si>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</si>
  <si>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</si>
  <si>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</si>
  <si>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</si>
  <si>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</si>
  <si>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</si>
  <si>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</si>
  <si>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</si>
  <si>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</si>
  <si>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</si>
  <si>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</si>
  <si>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</si>
  <si>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</si>
  <si>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</si>
  <si>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</si>
  <si>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</si>
  <si>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</si>
  <si>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</si>
  <si>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</si>
  <si>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</si>
  <si>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</si>
  <si>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</si>
  <si>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</si>
  <si>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</si>
  <si>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</si>
  <si>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</si>
  <si>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</si>
  <si>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</si>
  <si>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</si>
  <si>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</si>
  <si>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</si>
  <si>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</si>
  <si>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</si>
  <si>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</si>
  <si>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</si>
  <si>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</si>
  <si>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</si>
  <si>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</si>
  <si>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</si>
  <si>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</si>
  <si>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</si>
  <si>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</si>
  <si>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</si>
  <si>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</si>
  <si>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</si>
  <si>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</si>
  <si>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</si>
  <si>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</si>
  <si>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</si>
  <si>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</si>
  <si>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</si>
  <si>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</si>
  <si>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</si>
  <si>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</si>
  <si>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</si>
  <si>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</si>
  <si>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</si>
  <si>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</si>
  <si>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</si>
  <si>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</si>
  <si>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</si>
  <si>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</si>
  <si>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</si>
  <si>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</si>
  <si>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</si>
  <si>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</si>
  <si>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</si>
  <si>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</si>
  <si>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</si>
  <si>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</si>
  <si>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</si>
  <si>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</si>
  <si>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</si>
  <si>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</si>
  <si>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</si>
  <si>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</si>
  <si>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</si>
  <si>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</si>
  <si>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</si>
  <si>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</si>
  <si>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</si>
  <si>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</si>
  <si>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</si>
  <si>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</si>
  <si>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</si>
  <si>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</si>
  <si>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</si>
  <si>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</si>
  <si>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</si>
  <si>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</si>
  <si>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</si>
  <si>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</si>
  <si>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</si>
  <si>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</si>
  <si>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</si>
  <si>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</si>
  <si>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</si>
  <si>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</si>
  <si>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</si>
  <si>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</si>
  <si>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</si>
  <si>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</si>
  <si>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</si>
  <si>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</si>
  <si>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</si>
  <si>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</si>
  <si>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</si>
  <si>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</si>
  <si>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</si>
  <si>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</si>
  <si>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</si>
  <si>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</si>
  <si>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</si>
  <si>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</si>
  <si>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</si>
  <si>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</si>
  <si>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</si>
  <si>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</si>
  <si>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</si>
  <si>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</si>
  <si>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</si>
  <si>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</si>
  <si>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</si>
  <si>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</si>
  <si>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</si>
  <si>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</si>
  <si>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</si>
  <si>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</si>
  <si>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</si>
  <si>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</si>
  <si>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</si>
  <si>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</si>
  <si>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</si>
  <si>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</si>
  <si>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</si>
  <si>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</si>
  <si>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</si>
  <si>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</si>
  <si>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</si>
  <si>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</si>
  <si>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</si>
  <si>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</si>
  <si>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</si>
  <si>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</si>
  <si>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</si>
  <si>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</si>
  <si>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</si>
  <si>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</si>
  <si>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</si>
  <si>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</si>
  <si>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</si>
  <si>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</si>
  <si>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</si>
  <si>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</si>
  <si>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</si>
  <si>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</si>
  <si>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</si>
  <si>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</si>
  <si>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</si>
  <si>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</si>
  <si>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</si>
  <si>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</si>
  <si>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</si>
  <si>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</si>
  <si>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</si>
  <si>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</si>
  <si>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</si>
  <si>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</si>
  <si>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</si>
  <si>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</si>
  <si>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</si>
  <si>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</si>
  <si>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</si>
  <si>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</si>
  <si>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</si>
  <si>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</si>
  <si>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</si>
  <si>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</si>
  <si>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</si>
  <si>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</si>
  <si>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</si>
  <si>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</si>
  <si>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</si>
  <si>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</si>
  <si>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</si>
  <si>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</si>
  <si>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</si>
  <si>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</si>
  <si>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</si>
  <si>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</si>
  <si>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</si>
  <si>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</si>
  <si>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</si>
  <si>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</si>
  <si>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</si>
  <si>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</si>
  <si>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</si>
  <si>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</si>
  <si>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</si>
  <si>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</si>
  <si>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</si>
  <si>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</si>
  <si>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</si>
  <si>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</si>
  <si>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</si>
  <si>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</si>
  <si>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</si>
  <si>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</si>
  <si>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</si>
  <si>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</si>
  <si>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</si>
  <si>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</si>
  <si>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</si>
  <si>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</si>
  <si>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</si>
  <si>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</si>
  <si>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</si>
  <si>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</si>
  <si>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</si>
  <si>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</si>
  <si>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</si>
  <si>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</si>
  <si>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</si>
  <si>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</si>
  <si>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</si>
  <si>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</si>
  <si>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</si>
  <si>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</si>
  <si>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</si>
  <si>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</si>
  <si>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</si>
  <si>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</si>
  <si>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</si>
  <si>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</si>
  <si>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</si>
  <si>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</si>
  <si>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</si>
  <si>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</si>
  <si>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</si>
  <si>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</si>
  <si>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</si>
  <si>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</si>
  <si>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</si>
  <si>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</si>
  <si>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</si>
  <si>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</si>
  <si>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</si>
  <si>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</si>
  <si>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</si>
  <si>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</si>
  <si>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</si>
  <si>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</si>
  <si>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</si>
  <si>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</si>
  <si>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</si>
  <si>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</si>
  <si>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</si>
  <si>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</si>
  <si>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</si>
  <si>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</si>
  <si>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</si>
  <si>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</si>
  <si>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</si>
  <si>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</si>
  <si>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</si>
  <si>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</si>
  <si>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</si>
  <si>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</si>
  <si>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</si>
  <si>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</si>
  <si>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</si>
  <si>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</si>
  <si>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</si>
  <si>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</si>
  <si>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</si>
  <si>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</si>
  <si>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</si>
  <si>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</si>
  <si>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</si>
  <si>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</si>
  <si>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</si>
  <si>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</si>
  <si>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</si>
  <si>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</si>
  <si>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</si>
  <si>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</si>
  <si>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</si>
  <si>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</si>
  <si>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</si>
  <si>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</si>
  <si>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</si>
  <si>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</si>
  <si>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</si>
  <si>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</si>
  <si>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</si>
  <si>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</si>
  <si>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</si>
  <si>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</si>
  <si>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</si>
  <si>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</si>
  <si>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</si>
  <si>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</si>
  <si>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</si>
  <si>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</si>
  <si>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</si>
  <si>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</si>
  <si>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</si>
  <si>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</si>
  <si>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</si>
  <si>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</si>
  <si>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</si>
  <si>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</si>
  <si>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</si>
  <si>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</si>
  <si>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</si>
  <si>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</si>
  <si>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</si>
  <si>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</si>
  <si>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</si>
  <si>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</si>
  <si>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</si>
  <si>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</si>
  <si>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</si>
  <si>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</si>
  <si>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</si>
  <si>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</si>
  <si>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</si>
  <si>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</si>
  <si>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</si>
  <si>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</si>
  <si>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</si>
  <si>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</si>
  <si>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</si>
  <si>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</si>
  <si>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</si>
  <si>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</si>
  <si>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</si>
  <si>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</si>
  <si>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</si>
  <si>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</si>
  <si>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</si>
  <si>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</si>
  <si>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</si>
  <si>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</si>
  <si>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</si>
  <si>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</si>
  <si>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</si>
  <si>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</si>
  <si>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</si>
  <si>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</si>
  <si>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</si>
  <si>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</si>
  <si>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</si>
  <si>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</si>
  <si>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</si>
  <si>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</si>
  <si>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</si>
  <si>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</si>
  <si>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</si>
  <si>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</si>
  <si>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</si>
  <si>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</si>
  <si>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</si>
  <si>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</si>
  <si>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</si>
  <si>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</si>
  <si>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</si>
  <si>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</si>
  <si>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</si>
  <si>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</si>
  <si>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</si>
  <si>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</si>
  <si>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</si>
  <si>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</si>
  <si>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</si>
  <si>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</si>
  <si>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</si>
  <si>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</si>
  <si>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</si>
  <si>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</si>
  <si>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</si>
  <si>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</si>
  <si>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</si>
  <si>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</si>
  <si>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</si>
  <si>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</si>
  <si>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</si>
  <si>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</si>
  <si>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</si>
  <si>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</si>
  <si>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</si>
  <si>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</si>
  <si>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</si>
  <si>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</si>
  <si>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</si>
  <si>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</si>
  <si>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</si>
  <si>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</si>
  <si>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</si>
  <si>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</si>
  <si>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</si>
  <si>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</si>
  <si>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</si>
  <si>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</si>
  <si>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</si>
  <si>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</si>
  <si>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</si>
  <si>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</si>
  <si>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</si>
  <si>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</si>
  <si>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</si>
  <si>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</si>
  <si>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</si>
  <si>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</si>
  <si>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</si>
  <si>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</si>
  <si>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</si>
  <si>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</si>
  <si>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</si>
  <si>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</si>
  <si>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</si>
  <si>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</si>
  <si>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</si>
  <si>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</si>
  <si>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</si>
  <si>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</si>
  <si>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</si>
  <si>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</si>
  <si>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</si>
  <si>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</si>
  <si>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</si>
  <si>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</si>
  <si>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</si>
  <si>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</si>
  <si>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</si>
  <si>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</si>
  <si>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</si>
  <si>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</si>
  <si>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</si>
  <si>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</si>
  <si>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</si>
  <si>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</si>
  <si>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</si>
  <si>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</si>
  <si>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</si>
  <si>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</si>
  <si>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</si>
  <si>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</si>
  <si>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</si>
  <si>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</si>
  <si>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</si>
  <si>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</si>
  <si>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</si>
  <si>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</si>
  <si>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</si>
  <si>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</si>
  <si>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</si>
  <si>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</si>
  <si>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</si>
  <si>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</si>
  <si>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</si>
  <si>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</si>
  <si>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</si>
  <si>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</si>
  <si>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</si>
  <si>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</si>
  <si>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</si>
  <si>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</si>
  <si>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</si>
  <si>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</si>
  <si>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</si>
  <si>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</si>
  <si>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</si>
  <si>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</si>
  <si>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</si>
  <si>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</si>
  <si>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</si>
  <si>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</si>
  <si>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</si>
  <si>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</si>
  <si>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</si>
  <si>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</si>
  <si>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</si>
  <si>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</si>
  <si>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</si>
  <si>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</si>
  <si>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</si>
  <si>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</si>
  <si>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</si>
  <si>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</si>
  <si>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</si>
  <si>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</si>
  <si>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</si>
  <si>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</si>
  <si>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</si>
  <si>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</si>
  <si>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</si>
  <si>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</si>
  <si>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</si>
  <si>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</si>
  <si>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</si>
  <si>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</si>
  <si>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</si>
  <si>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</si>
  <si>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</si>
  <si>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</si>
  <si>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</si>
  <si>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</si>
  <si>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</si>
  <si>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</si>
  <si>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</si>
  <si>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</si>
  <si>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</si>
  <si>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</si>
  <si>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</si>
  <si>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</si>
  <si>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</si>
  <si>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</si>
  <si>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</si>
  <si>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</si>
  <si>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</si>
  <si>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</si>
  <si>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</si>
  <si>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</si>
  <si>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</si>
  <si>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</si>
  <si>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</si>
  <si>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</si>
  <si>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</si>
  <si>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</si>
  <si>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</si>
  <si>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</si>
  <si>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</si>
  <si>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</si>
  <si>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</si>
  <si>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</si>
  <si>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</si>
  <si>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</si>
  <si>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</si>
  <si>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</si>
  <si>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</si>
  <si>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</si>
  <si>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</si>
  <si>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</si>
  <si>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</si>
  <si>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</si>
  <si>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</si>
  <si>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</si>
  <si>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</si>
  <si>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</si>
  <si>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</si>
  <si>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</si>
  <si>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</si>
  <si>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</si>
  <si>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</si>
  <si>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</si>
  <si>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</si>
  <si>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</si>
  <si>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</si>
  <si>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</si>
  <si>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</si>
  <si>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</si>
  <si>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</si>
  <si>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</si>
  <si>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</si>
  <si>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</si>
  <si>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</si>
  <si>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</si>
  <si>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</si>
  <si>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</si>
  <si>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</si>
  <si>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</si>
  <si>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</si>
  <si>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</si>
  <si>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</si>
  <si>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</si>
  <si>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</si>
  <si>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</si>
  <si>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</si>
  <si>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</si>
  <si>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</si>
  <si>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</si>
  <si>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</si>
  <si>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</si>
  <si>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</si>
  <si>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</si>
  <si>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</si>
  <si>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</si>
  <si>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</si>
  <si>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</si>
  <si>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</si>
  <si>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</si>
  <si>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</si>
  <si>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</si>
  <si>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</si>
  <si>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</si>
  <si>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</si>
  <si>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</si>
  <si>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</si>
  <si>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</si>
  <si>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</si>
  <si>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</si>
  <si>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</si>
  <si>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</si>
  <si>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</si>
  <si>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</si>
  <si>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</si>
  <si>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</si>
  <si>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</si>
  <si>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</si>
  <si>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</si>
  <si>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</si>
  <si>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</si>
  <si>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</si>
  <si>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</si>
  <si>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</si>
  <si>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</si>
  <si>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</si>
  <si>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</si>
  <si>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</si>
  <si>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</si>
  <si>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</si>
  <si>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</si>
  <si>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</si>
  <si>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</si>
  <si>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</si>
  <si>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</si>
  <si>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</si>
  <si>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</si>
  <si>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</si>
  <si>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</si>
  <si>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</si>
  <si>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</si>
  <si>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</si>
  <si>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</si>
  <si>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</si>
  <si>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</si>
  <si>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</si>
  <si>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</si>
  <si>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</si>
  <si>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</si>
  <si>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</si>
  <si>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</si>
  <si>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</si>
  <si>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</si>
  <si>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</si>
  <si>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</si>
  <si>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</si>
  <si>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</si>
  <si>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</si>
  <si>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</si>
  <si>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</si>
  <si>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</si>
  <si>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</si>
  <si>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</si>
  <si>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</si>
  <si>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</si>
  <si>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</si>
  <si>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</si>
  <si>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</si>
  <si>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</si>
  <si>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</si>
  <si>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</si>
  <si>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</si>
  <si>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</si>
  <si>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</si>
  <si>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</si>
  <si>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</si>
  <si>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</si>
  <si>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</si>
  <si>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</si>
  <si>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</si>
  <si>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</si>
  <si>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</si>
  <si>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</si>
  <si>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</si>
  <si>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</si>
  <si>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</si>
  <si>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</si>
  <si>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</si>
  <si>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</si>
  <si>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</si>
  <si>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</si>
  <si>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</si>
  <si>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</si>
  <si>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</si>
  <si>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</si>
  <si>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</si>
  <si>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</si>
  <si>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</si>
  <si>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</si>
  <si>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</si>
  <si>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</si>
  <si>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</si>
  <si>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</si>
  <si>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</si>
  <si>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</si>
  <si>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</si>
  <si>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</si>
  <si>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</si>
  <si>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</si>
  <si>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</si>
  <si>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</si>
  <si>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</si>
  <si>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</si>
  <si>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</si>
  <si>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</si>
  <si>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</si>
  <si>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</si>
  <si>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</si>
  <si>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</si>
  <si>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</si>
  <si>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</si>
  <si>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</si>
  <si>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</si>
  <si>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</si>
  <si>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</si>
  <si>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</si>
  <si>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</si>
  <si>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</si>
  <si>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</si>
  <si>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</si>
  <si>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</si>
  <si>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</si>
  <si>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</si>
  <si>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</si>
  <si>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</si>
  <si>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</si>
  <si>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</si>
  <si>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</si>
  <si>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</si>
  <si>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</si>
  <si>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</si>
  <si>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</si>
  <si>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</si>
  <si>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</si>
  <si>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</si>
  <si>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</si>
  <si>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</si>
  <si>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</si>
  <si>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</si>
  <si>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</si>
  <si>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</si>
  <si>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</si>
  <si>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</si>
  <si>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</si>
  <si>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</si>
  <si>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</si>
  <si>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</si>
  <si>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</si>
  <si>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</si>
  <si>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</si>
  <si>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</si>
  <si>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</si>
  <si>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</si>
  <si>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</si>
  <si>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</si>
  <si>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</si>
  <si>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</si>
  <si>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</si>
  <si>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</si>
  <si>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</si>
  <si>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</si>
  <si>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</si>
  <si>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</si>
  <si>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</si>
  <si>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</si>
  <si>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</si>
  <si>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</si>
  <si>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</si>
  <si>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</si>
  <si>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</si>
  <si>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</si>
  <si>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</si>
  <si>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</si>
  <si>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</si>
  <si>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</si>
  <si>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</si>
  <si>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</si>
  <si>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</si>
  <si>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</si>
  <si>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</si>
  <si>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</si>
  <si>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</si>
  <si>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</si>
  <si>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</si>
  <si>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</si>
  <si>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</si>
  <si>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</si>
  <si>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</si>
  <si>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</si>
  <si>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</si>
  <si>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</si>
  <si>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</si>
  <si>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</si>
  <si>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</si>
  <si>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</si>
  <si>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</si>
  <si>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</si>
  <si>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</si>
  <si>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</si>
  <si>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</si>
  <si>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</si>
  <si>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</si>
  <si>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</si>
  <si>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</si>
  <si>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</si>
  <si>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</si>
  <si>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</si>
  <si>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</si>
  <si>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</si>
  <si>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</si>
  <si>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</si>
  <si>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</si>
  <si>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</si>
  <si>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</si>
  <si>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</si>
  <si>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</si>
  <si>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</si>
  <si>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</si>
  <si>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</si>
  <si>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</si>
  <si>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</si>
  <si>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</si>
  <si>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</si>
  <si>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</si>
  <si>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</si>
  <si>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</si>
  <si>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</si>
  <si>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</si>
  <si>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</si>
  <si>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</si>
  <si>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</si>
  <si>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</si>
  <si>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</si>
  <si>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</si>
  <si>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</si>
  <si>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</si>
  <si>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</si>
  <si>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</si>
  <si>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</si>
  <si>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</si>
  <si>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</si>
  <si>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</si>
  <si>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</si>
  <si>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</si>
  <si>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</si>
  <si>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</si>
  <si>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</si>
  <si>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</si>
  <si>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</si>
  <si>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</si>
  <si>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</si>
  <si>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</si>
  <si>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</si>
  <si>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</si>
  <si>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</si>
  <si>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</si>
  <si>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</si>
  <si>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</si>
  <si>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</si>
  <si>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</si>
  <si>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</si>
  <si>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</si>
  <si>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</si>
  <si>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</si>
  <si>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</si>
  <si>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</si>
  <si>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</si>
  <si>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</si>
  <si>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</si>
  <si>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</si>
  <si>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</si>
  <si>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</si>
  <si>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</si>
  <si>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</si>
  <si>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</si>
  <si>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</si>
  <si>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</si>
  <si>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</si>
  <si>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</si>
  <si>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</si>
  <si>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</si>
  <si>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</si>
  <si>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</si>
  <si>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</si>
  <si>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</si>
  <si>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</si>
  <si>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</si>
  <si>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</si>
  <si>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</si>
  <si>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</si>
  <si>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</si>
  <si>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</si>
  <si>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</si>
  <si>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</si>
  <si>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</si>
  <si>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</si>
  <si>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</si>
  <si>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</si>
  <si>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</si>
  <si>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</si>
  <si>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</si>
  <si>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</si>
  <si>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</si>
  <si>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</si>
  <si>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</si>
  <si>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</si>
  <si>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</si>
  <si>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</si>
  <si>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</si>
  <si>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</si>
  <si>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</si>
  <si>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</si>
  <si>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</si>
  <si>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</si>
  <si>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</si>
  <si>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</si>
  <si>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</si>
  <si>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</si>
  <si>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</si>
  <si>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</si>
  <si>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</si>
  <si>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</si>
  <si>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</si>
  <si>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</si>
  <si>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</si>
  <si>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</si>
  <si>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</si>
  <si>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</si>
  <si>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</si>
  <si>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</si>
  <si>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</si>
  <si>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</si>
  <si>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</si>
  <si>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</si>
  <si>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</si>
  <si>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</si>
  <si>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</si>
  <si>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</si>
  <si>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</si>
  <si>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</si>
  <si>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</si>
  <si>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</si>
  <si>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</si>
  <si>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</si>
  <si>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</si>
  <si>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</si>
  <si>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</si>
  <si>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</si>
  <si>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</si>
  <si>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</si>
  <si>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</si>
  <si>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</si>
  <si>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</si>
  <si>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</si>
  <si>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</si>
  <si>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</si>
  <si>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</si>
  <si>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</si>
  <si>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</si>
  <si>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</si>
  <si>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</si>
  <si>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</si>
  <si>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</si>
  <si>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</si>
  <si>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</si>
  <si>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</si>
  <si>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</si>
  <si>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</si>
  <si>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</si>
  <si>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</si>
  <si>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</si>
  <si>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</si>
  <si>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</si>
  <si>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</si>
  <si>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</si>
  <si>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</si>
  <si>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</si>
  <si>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</si>
  <si>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</si>
  <si>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</si>
  <si>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</si>
  <si>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</si>
  <si>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</si>
  <si>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</si>
  <si>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</si>
  <si>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</si>
  <si>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</si>
  <si>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</si>
  <si>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</si>
  <si>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</si>
  <si>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</si>
  <si>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</si>
  <si>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</si>
  <si>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</si>
  <si>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</si>
  <si>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</si>
  <si>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</si>
  <si>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</si>
  <si>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</si>
  <si>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</si>
  <si>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</si>
  <si>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</si>
  <si>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</si>
  <si>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</si>
  <si>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</si>
  <si>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</si>
  <si>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</si>
  <si>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</si>
  <si>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</si>
  <si>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</si>
  <si>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</si>
  <si>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</si>
  <si>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</si>
  <si>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</si>
  <si>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</si>
  <si>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</si>
  <si>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</si>
  <si>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</si>
  <si>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</si>
  <si>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</si>
  <si>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</si>
  <si>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</si>
  <si>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</si>
  <si>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</si>
  <si>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</si>
  <si>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</si>
  <si>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</si>
  <si>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</si>
  <si>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</si>
  <si>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</si>
  <si>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</si>
  <si>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</si>
  <si>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</si>
  <si>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</si>
  <si>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</si>
  <si>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</si>
  <si>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</si>
  <si>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</si>
  <si>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</si>
  <si>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</si>
  <si>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</si>
  <si>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</si>
  <si>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</si>
  <si>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</si>
  <si>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</si>
  <si>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</si>
  <si>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</si>
  <si>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</si>
  <si>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</si>
  <si>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</si>
  <si>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</si>
  <si>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</si>
  <si>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</si>
  <si>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</si>
  <si>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</si>
  <si>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</si>
  <si>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</si>
  <si>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</si>
  <si>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</si>
  <si>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</si>
  <si>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</si>
  <si>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</si>
  <si>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</si>
  <si>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</si>
  <si>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</si>
  <si>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</si>
  <si>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</si>
  <si>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</si>
  <si>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</si>
  <si>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</si>
  <si>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</si>
  <si>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</si>
  <si>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</si>
  <si>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</si>
  <si>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</si>
  <si>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</si>
  <si>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</si>
  <si>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</si>
  <si>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</si>
  <si>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</si>
  <si>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</si>
  <si>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</si>
  <si>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</si>
  <si>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</si>
  <si>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</si>
  <si>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</si>
  <si>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</si>
  <si>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</si>
  <si>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</si>
  <si>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</si>
  <si>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</si>
  <si>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</si>
  <si>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</si>
  <si>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</si>
  <si>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</si>
  <si>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</si>
  <si>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</si>
  <si>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</si>
  <si>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</si>
  <si>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</si>
  <si>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</si>
  <si>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</si>
  <si>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</si>
  <si>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</si>
  <si>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</si>
  <si>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</si>
  <si>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</si>
  <si>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</si>
  <si>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</si>
  <si>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</si>
  <si>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</si>
  <si>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</si>
  <si>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</si>
  <si>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</si>
  <si>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</si>
  <si>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</si>
  <si>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</si>
  <si>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</si>
  <si>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</si>
  <si>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</si>
  <si>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</si>
  <si>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</si>
  <si>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</si>
  <si>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</si>
  <si>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</si>
  <si>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</si>
  <si>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</si>
  <si>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</si>
  <si>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</si>
  <si>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</si>
  <si>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</si>
  <si>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</si>
  <si>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</si>
  <si>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</si>
  <si>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</si>
  <si>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</si>
  <si>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</si>
  <si>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</si>
  <si>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</si>
  <si>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</si>
  <si>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</si>
  <si>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</si>
  <si>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</si>
  <si>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</si>
  <si>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</si>
  <si>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</si>
  <si>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</si>
  <si>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</si>
  <si>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</si>
  <si>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</si>
  <si>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</si>
  <si>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</si>
  <si>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</si>
  <si>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</si>
  <si>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</si>
  <si>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</si>
  <si>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</si>
  <si>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</si>
  <si>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</si>
  <si>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</si>
  <si>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</si>
  <si>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</si>
  <si>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</si>
  <si>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</si>
  <si>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</si>
  <si>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</si>
  <si>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</si>
  <si>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</si>
  <si>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</si>
  <si>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</si>
  <si>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</si>
  <si>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</si>
  <si>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</si>
  <si>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</si>
  <si>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</si>
  <si>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</si>
  <si>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</si>
  <si>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</si>
  <si>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</si>
  <si>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</si>
  <si>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</si>
  <si>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</si>
  <si>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</si>
  <si>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</si>
  <si>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</si>
  <si>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</si>
  <si>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</si>
  <si>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</si>
  <si>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</si>
  <si>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</si>
  <si>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</si>
  <si>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</si>
  <si>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</si>
  <si>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</si>
  <si>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</si>
  <si>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</si>
  <si>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</si>
  <si>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</si>
  <si>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</si>
  <si>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</si>
  <si>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</si>
  <si>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</si>
  <si>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</si>
  <si>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</si>
  <si>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</si>
  <si>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</si>
  <si>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</si>
  <si>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</si>
  <si>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</si>
  <si>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</si>
  <si>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</si>
  <si>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</si>
  <si>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</si>
  <si>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</si>
  <si>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</si>
  <si>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</si>
  <si>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</si>
  <si>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</si>
  <si>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</si>
  <si>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</si>
  <si>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</si>
  <si>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</si>
  <si>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</si>
  <si>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</si>
  <si>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</si>
  <si>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</si>
  <si>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</si>
  <si>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</si>
  <si>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</si>
  <si>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</si>
  <si>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</si>
  <si>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</si>
  <si>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</si>
  <si>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</si>
  <si>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</si>
  <si>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</si>
  <si>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</si>
  <si>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</si>
  <si>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</si>
  <si>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</si>
  <si>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</si>
  <si>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</si>
  <si>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</si>
  <si>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</si>
  <si>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</si>
  <si>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</si>
  <si>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</si>
  <si>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</si>
  <si>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</si>
  <si>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</si>
  <si>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</si>
  <si>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</si>
  <si>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</si>
  <si>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</si>
  <si>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</si>
  <si>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</si>
  <si>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</si>
  <si>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</si>
  <si>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</si>
  <si>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</si>
  <si>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</si>
  <si>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</si>
  <si>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</si>
  <si>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</si>
  <si>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</si>
  <si>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</si>
  <si>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</si>
  <si>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</si>
  <si>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</si>
  <si>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</si>
  <si>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</si>
  <si>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</si>
  <si>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</si>
  <si>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</si>
  <si>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</si>
  <si>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</si>
  <si>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</si>
  <si>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</si>
  <si>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</si>
  <si>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</si>
  <si>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</si>
  <si>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</si>
  <si>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</si>
  <si>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</si>
  <si>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</si>
  <si>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</si>
  <si>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</si>
  <si>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</si>
  <si>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</si>
  <si>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</si>
  <si>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</si>
  <si>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</si>
  <si>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</si>
  <si>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</si>
  <si>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</si>
  <si>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</si>
  <si>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</si>
  <si>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</si>
  <si>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</si>
  <si>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</si>
  <si>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</si>
  <si>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</si>
  <si>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</si>
  <si>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</si>
  <si>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</si>
  <si>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</si>
  <si>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</si>
  <si>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</si>
  <si>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</si>
  <si>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</si>
  <si>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</si>
  <si>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</si>
  <si>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</si>
  <si>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</si>
  <si>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</si>
  <si>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</si>
  <si>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</si>
  <si>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</si>
  <si>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</si>
  <si>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</si>
  <si>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</si>
  <si>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</si>
  <si>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</si>
  <si>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</si>
  <si>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</si>
  <si>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</si>
  <si>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</si>
  <si>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</si>
  <si>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</si>
  <si>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</si>
  <si>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</si>
  <si>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</si>
  <si>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</si>
  <si>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</si>
  <si>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</si>
  <si>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</si>
  <si>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</si>
  <si>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</si>
  <si>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</si>
  <si>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</si>
  <si>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</si>
  <si>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</si>
  <si>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</si>
  <si>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</si>
  <si>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</si>
  <si>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</si>
  <si>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</si>
  <si>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</si>
  <si>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</si>
  <si>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</si>
  <si>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</si>
  <si>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</si>
  <si>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</si>
  <si>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</si>
  <si>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</si>
  <si>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</si>
  <si>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</si>
  <si>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</si>
  <si>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</si>
  <si>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</si>
  <si>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</si>
  <si>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</si>
  <si>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</si>
  <si>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</si>
  <si>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</si>
  <si>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</si>
  <si>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</si>
  <si>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</si>
  <si>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</si>
  <si>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</si>
  <si>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</si>
  <si>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</si>
  <si>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</si>
  <si>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</si>
  <si>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</si>
  <si>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</si>
  <si>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</si>
  <si>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</si>
  <si>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</si>
  <si>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</si>
  <si>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</si>
  <si>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</si>
  <si>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</si>
  <si>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</si>
  <si>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</si>
  <si>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</si>
  <si>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</si>
  <si>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</si>
  <si>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</si>
  <si>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</si>
  <si>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</si>
  <si>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</si>
  <si>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</si>
  <si>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</si>
  <si>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</si>
  <si>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</si>
  <si>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</si>
  <si>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</si>
  <si>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</si>
  <si>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</si>
  <si>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</si>
  <si>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</si>
  <si>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</si>
  <si>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</si>
  <si>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</si>
  <si>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</si>
  <si>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</si>
  <si>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</si>
  <si>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</si>
  <si>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</si>
  <si>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</si>
  <si>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</si>
  <si>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</si>
  <si>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</si>
  <si>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</si>
  <si>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</si>
  <si>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</si>
  <si>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</si>
  <si>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</si>
  <si>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</si>
  <si>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</si>
  <si>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</si>
  <si>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</si>
  <si>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</si>
  <si>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</si>
  <si>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</si>
  <si>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</si>
  <si>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</si>
  <si>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</si>
  <si>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</si>
  <si>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</si>
  <si>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</si>
  <si>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</si>
  <si>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</si>
  <si>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</si>
  <si>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</si>
  <si>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</si>
  <si>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</si>
  <si>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</si>
  <si>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</si>
  <si>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</si>
  <si>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</si>
  <si>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</si>
  <si>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</si>
  <si>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</si>
  <si>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</si>
  <si>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</si>
  <si>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</si>
  <si>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</si>
  <si>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</si>
  <si>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</si>
  <si>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</si>
  <si>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</si>
  <si>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</si>
  <si>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</si>
  <si>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</si>
  <si>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</si>
  <si>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</si>
  <si>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</si>
  <si>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</si>
  <si>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</si>
  <si>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</si>
  <si>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</si>
  <si>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</si>
  <si>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</si>
  <si>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</si>
  <si>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</si>
  <si>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</si>
  <si>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</si>
  <si>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</si>
  <si>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</si>
  <si>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</si>
  <si>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</si>
  <si>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</si>
  <si>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</si>
  <si>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</si>
  <si>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</si>
  <si>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</si>
  <si>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</si>
  <si>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</si>
  <si>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</si>
  <si>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</si>
  <si>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</si>
  <si>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</si>
  <si>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</si>
  <si>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</si>
  <si>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</si>
  <si>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</si>
  <si>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</si>
  <si>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</si>
  <si>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</si>
  <si>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</si>
  <si>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</si>
  <si>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</si>
  <si>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</si>
  <si>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</si>
  <si>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</si>
  <si>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</si>
  <si>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</si>
  <si>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</si>
  <si>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</si>
  <si>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</si>
  <si>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</si>
  <si>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</si>
  <si>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</si>
  <si>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</si>
  <si>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</si>
  <si>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</si>
  <si>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</si>
  <si>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</si>
  <si>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</si>
  <si>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</si>
  <si>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</si>
  <si>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</si>
  <si>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</si>
  <si>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</si>
  <si>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</si>
  <si>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</si>
  <si>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</si>
  <si>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</si>
  <si>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</si>
  <si>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</si>
  <si>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</si>
  <si>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</si>
  <si>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</si>
  <si>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</si>
  <si>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</si>
  <si>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</si>
  <si>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</si>
  <si>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</si>
  <si>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</si>
  <si>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</si>
  <si>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</si>
  <si>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</si>
  <si>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</si>
  <si>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</si>
  <si>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</si>
  <si>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</si>
  <si>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</si>
  <si>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</si>
  <si>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</si>
  <si>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</si>
  <si>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</si>
  <si>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</si>
  <si>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</si>
  <si>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</si>
  <si>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</si>
  <si>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</si>
  <si>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</si>
  <si>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</si>
  <si>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</si>
  <si>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</si>
  <si>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</si>
  <si>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</si>
  <si>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</si>
  <si>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</si>
  <si>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</si>
  <si>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</si>
  <si>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</si>
  <si>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</si>
  <si>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</si>
  <si>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</si>
  <si>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</si>
  <si>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</si>
  <si>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</si>
  <si>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</si>
  <si>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</si>
  <si>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</si>
  <si>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</si>
  <si>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</si>
  <si>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</si>
  <si>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</si>
  <si>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</si>
  <si>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</si>
  <si>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</si>
  <si>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</si>
  <si>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</si>
  <si>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</si>
  <si>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</si>
  <si>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</si>
  <si>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</si>
  <si>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</si>
  <si>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</si>
  <si>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</si>
  <si>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</si>
  <si>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</si>
  <si>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</si>
  <si>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</si>
  <si>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</si>
  <si>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</si>
  <si>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</si>
  <si>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</si>
  <si>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</si>
  <si>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</si>
  <si>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</si>
  <si>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</si>
  <si>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</si>
  <si>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</si>
  <si>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</si>
  <si>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</si>
  <si>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</si>
  <si>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</si>
  <si>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</si>
  <si>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</si>
  <si>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</si>
  <si>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</si>
  <si>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</si>
  <si>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</si>
  <si>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</si>
  <si>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</si>
  <si>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</si>
  <si>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</si>
  <si>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</si>
  <si>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</si>
  <si>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</si>
  <si>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</si>
  <si>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</si>
  <si>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</si>
  <si>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</si>
  <si>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</si>
  <si>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</si>
  <si>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</si>
  <si>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</si>
  <si>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</si>
  <si>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</si>
  <si>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</si>
  <si>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</si>
  <si>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</si>
  <si>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</si>
  <si>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</si>
  <si>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</si>
  <si>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</si>
  <si>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</si>
  <si>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</si>
  <si>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</si>
  <si>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</si>
  <si>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</si>
  <si>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</si>
  <si>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</si>
  <si>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</si>
  <si>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</si>
  <si>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</si>
  <si>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</si>
  <si>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</si>
  <si>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</si>
  <si>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</si>
  <si>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</si>
  <si>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</si>
  <si>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</si>
  <si>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</si>
  <si>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</si>
  <si>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</si>
  <si>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</si>
  <si>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</si>
  <si>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</si>
  <si>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</si>
  <si>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</si>
  <si>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</si>
  <si>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</si>
  <si>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</si>
  <si>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</si>
  <si>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</si>
  <si>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</si>
  <si>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</si>
  <si>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</si>
  <si>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</si>
  <si>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</si>
  <si>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</si>
  <si>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</si>
  <si>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</si>
  <si>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</si>
  <si>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</si>
  <si>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</si>
  <si>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</si>
  <si>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</si>
  <si>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</si>
  <si>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</si>
  <si>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</si>
  <si>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</si>
  <si>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</si>
  <si>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</si>
  <si>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</si>
  <si>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</si>
  <si>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</si>
  <si>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</si>
  <si>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</si>
  <si>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</si>
  <si>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</si>
  <si>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</si>
  <si>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</si>
  <si>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</si>
  <si>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</si>
  <si>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</si>
  <si>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</si>
  <si>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</si>
  <si>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</si>
  <si>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</si>
  <si>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</si>
  <si>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</si>
  <si>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</si>
  <si>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</si>
  <si>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</si>
  <si>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</si>
  <si>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</si>
  <si>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</si>
  <si>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</si>
  <si>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</si>
  <si>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</si>
  <si>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</si>
  <si>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</si>
  <si>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</si>
  <si>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</si>
  <si>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</si>
  <si>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</si>
  <si>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</si>
  <si>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</si>
  <si>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</si>
  <si>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</si>
  <si>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</si>
  <si>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</si>
  <si>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</si>
  <si>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</si>
  <si>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</si>
  <si>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</si>
  <si>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</si>
  <si>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</si>
  <si>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</si>
  <si>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</si>
  <si>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</si>
  <si>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</si>
  <si>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</si>
  <si>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</si>
  <si>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</si>
  <si>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</si>
  <si>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</si>
  <si>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</si>
  <si>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</si>
  <si>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</si>
  <si>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</si>
  <si>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</si>
  <si>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</si>
  <si>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</si>
  <si>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</si>
  <si>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</si>
  <si>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</si>
  <si>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</si>
  <si>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</si>
  <si>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</si>
  <si>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</si>
  <si>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</si>
  <si>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</si>
  <si>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</si>
  <si>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</si>
  <si>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</si>
  <si>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</si>
  <si>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</si>
  <si>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</si>
  <si>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</si>
  <si>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</si>
  <si>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</si>
  <si>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</si>
  <si>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</si>
  <si>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</si>
  <si>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</si>
  <si>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</si>
  <si>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</si>
  <si>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</si>
  <si>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</si>
  <si>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</si>
  <si>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</si>
  <si>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</si>
  <si>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</si>
  <si>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</si>
  <si>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</si>
  <si>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</si>
  <si>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</si>
  <si>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</si>
  <si>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</si>
  <si>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</si>
  <si>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</si>
  <si>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</si>
  <si>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</si>
  <si>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</si>
  <si>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</si>
  <si>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</si>
  <si>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</si>
  <si>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</si>
  <si>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</si>
  <si>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</si>
  <si>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</si>
  <si>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</si>
  <si>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</si>
  <si>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</si>
  <si>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</si>
  <si>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</si>
  <si>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</si>
  <si>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</si>
  <si>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</si>
  <si>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</si>
  <si>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</si>
  <si>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</si>
  <si>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</si>
  <si>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</si>
  <si>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</si>
  <si>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</si>
  <si>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</si>
  <si>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</si>
  <si>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</si>
  <si>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</si>
  <si>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</si>
  <si>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</si>
  <si>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</si>
  <si>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</si>
  <si>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</si>
  <si>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</si>
  <si>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</si>
  <si>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</si>
  <si>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</si>
  <si>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</si>
  <si>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</si>
  <si>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</si>
  <si>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</si>
  <si>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</si>
  <si>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</si>
  <si>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</si>
  <si>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</si>
  <si>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</si>
  <si>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</si>
  <si>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</si>
  <si>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</si>
  <si>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</si>
  <si>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</si>
  <si>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</si>
  <si>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</si>
  <si>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</si>
  <si>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</si>
  <si>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</si>
  <si>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</si>
  <si>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</si>
  <si>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</si>
  <si>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</si>
  <si>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</si>
  <si>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</si>
  <si>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</si>
  <si>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</si>
  <si>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</si>
  <si>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</si>
  <si>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</si>
  <si>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</si>
  <si>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</si>
  <si>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</si>
  <si>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</si>
  <si>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</si>
  <si>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</si>
  <si>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</si>
  <si>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</si>
  <si>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</si>
  <si>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</si>
  <si>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</si>
  <si>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</si>
  <si>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</si>
  <si>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</si>
  <si>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</si>
  <si>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</si>
  <si>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</si>
  <si>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</si>
  <si>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</si>
  <si>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</si>
  <si>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</si>
  <si>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</si>
  <si>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</si>
  <si>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</si>
  <si>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</si>
  <si>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</si>
  <si>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</si>
  <si>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</si>
  <si>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</si>
  <si>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</si>
  <si>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</si>
  <si>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</si>
  <si>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</si>
  <si>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</si>
  <si>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</si>
  <si>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</si>
  <si>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</si>
  <si>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</si>
  <si>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</si>
  <si>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</si>
  <si>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</si>
  <si>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</si>
  <si>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</si>
  <si>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</si>
  <si>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</si>
  <si>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</si>
  <si>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</si>
  <si>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</si>
  <si>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</si>
  <si>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</si>
  <si>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</si>
  <si>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</si>
  <si>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</si>
  <si>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</si>
  <si>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</si>
  <si>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</si>
  <si>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</si>
  <si>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</si>
  <si>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</si>
  <si>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</si>
  <si>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</si>
  <si>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</si>
  <si>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</si>
  <si>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</si>
  <si>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</si>
  <si>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</si>
  <si>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</si>
  <si>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</si>
  <si>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</si>
  <si>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</si>
  <si>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</si>
  <si>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</si>
  <si>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</si>
  <si>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</si>
  <si>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</si>
  <si>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</si>
  <si>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</si>
  <si>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</si>
  <si>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</si>
  <si>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</si>
  <si>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</si>
  <si>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</si>
  <si>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</si>
  <si>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</si>
  <si>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</si>
  <si>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</si>
  <si>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</si>
  <si>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</si>
  <si>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</si>
  <si>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</si>
  <si>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</si>
  <si>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</si>
  <si>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</si>
  <si>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</si>
  <si>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</si>
  <si>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</si>
  <si>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</si>
  <si>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</si>
  <si>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</si>
  <si>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</si>
  <si>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</si>
  <si>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</si>
  <si>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</si>
  <si>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</si>
  <si>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</si>
  <si>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</si>
  <si>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</si>
  <si>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</si>
  <si>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</si>
  <si>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</si>
  <si>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</si>
  <si>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</si>
  <si>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</si>
  <si>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</si>
  <si>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</si>
  <si>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</si>
  <si>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</si>
  <si>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</si>
  <si>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</si>
  <si>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</si>
  <si>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</si>
  <si>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</si>
  <si>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</si>
  <si>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</si>
  <si>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</si>
  <si>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</si>
  <si>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</si>
  <si>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</si>
  <si>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</si>
  <si>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</si>
  <si>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</si>
  <si>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</si>
  <si>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</si>
  <si>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</si>
  <si>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</si>
  <si>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</si>
  <si>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</si>
  <si>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</si>
  <si>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</si>
  <si>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</si>
  <si>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</si>
  <si>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</si>
  <si>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</si>
  <si>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</si>
  <si>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</si>
  <si>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</si>
  <si>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</si>
  <si>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</si>
  <si>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</si>
  <si>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</si>
  <si>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</si>
  <si>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</si>
  <si>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</si>
  <si>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</si>
  <si>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</si>
  <si>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</si>
  <si>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</si>
  <si>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</si>
  <si>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</si>
  <si>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</si>
  <si>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</si>
  <si>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</si>
  <si>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</si>
  <si>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</si>
  <si>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</si>
  <si>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</si>
  <si>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</si>
  <si>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</si>
  <si>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</si>
  <si>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</si>
  <si>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</si>
  <si>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</si>
  <si>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</si>
  <si>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</si>
  <si>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</si>
  <si>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</si>
  <si>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</si>
  <si>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</si>
  <si>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</si>
  <si>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</si>
  <si>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</si>
  <si>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</si>
  <si>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</si>
  <si>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</si>
  <si>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</si>
  <si>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</si>
  <si>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</si>
  <si>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</si>
  <si>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</si>
  <si>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</si>
  <si>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</si>
  <si>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</si>
  <si>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</si>
  <si>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</si>
  <si>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</si>
  <si>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</si>
  <si>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</si>
  <si>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</si>
  <si>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</si>
  <si>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</si>
  <si>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</si>
  <si>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</si>
  <si>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</si>
  <si>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</si>
  <si>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</si>
  <si>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</si>
  <si>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</si>
  <si>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</si>
  <si>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</si>
  <si>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</si>
  <si>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</si>
  <si>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</si>
  <si>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</si>
  <si>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</si>
  <si>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</si>
  <si>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</si>
  <si>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</si>
  <si>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</si>
  <si>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</si>
  <si>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</si>
  <si>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</si>
  <si>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</si>
  <si>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</si>
  <si>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</si>
  <si>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</si>
  <si>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</si>
  <si>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</si>
  <si>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</si>
  <si>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</si>
  <si>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</si>
  <si>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</si>
  <si>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</si>
  <si>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</si>
  <si>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</si>
  <si>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</si>
  <si>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</si>
  <si>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</si>
  <si>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</si>
  <si>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</si>
  <si>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</si>
  <si>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</si>
  <si>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</si>
  <si>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</si>
  <si>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</si>
  <si>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</si>
  <si>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</si>
  <si>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</si>
  <si>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</si>
  <si>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</si>
  <si>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</si>
  <si>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</si>
  <si>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</si>
  <si>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</si>
  <si>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</si>
  <si>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</si>
  <si>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</si>
  <si>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</si>
  <si>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</si>
  <si>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</si>
  <si>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</si>
  <si>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</si>
  <si>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</si>
  <si>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</si>
  <si>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</si>
  <si>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</si>
  <si>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</si>
  <si>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</si>
  <si>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</si>
  <si>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</si>
  <si>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</si>
  <si>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</si>
  <si>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</si>
  <si>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</si>
  <si>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</si>
  <si>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</si>
  <si>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</si>
  <si>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</si>
  <si>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</si>
  <si>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</si>
  <si>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</si>
  <si>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</si>
  <si>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</si>
  <si>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</si>
  <si>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</si>
  <si>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</si>
  <si>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</si>
  <si>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</si>
  <si>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</si>
  <si>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</si>
  <si>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</si>
  <si>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</si>
  <si>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</si>
  <si>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</si>
  <si>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</si>
  <si>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</si>
  <si>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</si>
  <si>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</si>
  <si>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</si>
  <si>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</si>
  <si>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</si>
  <si>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</si>
  <si>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</si>
  <si>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</si>
  <si>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</si>
  <si>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</si>
  <si>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</si>
  <si>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</si>
  <si>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</si>
  <si>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</si>
  <si>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</si>
  <si>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</si>
  <si>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</si>
  <si>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</si>
  <si>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</si>
  <si>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</si>
  <si>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</si>
  <si>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</si>
  <si>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</si>
  <si>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</si>
  <si>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</si>
  <si>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</si>
  <si>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</si>
  <si>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</si>
  <si>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</si>
  <si>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</si>
  <si>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</si>
  <si>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</si>
  <si>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</si>
  <si>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</si>
  <si>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</si>
  <si>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</si>
  <si>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</si>
  <si>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</si>
  <si>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</si>
  <si>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</si>
  <si>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</si>
  <si>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</si>
  <si>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</si>
  <si>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</si>
  <si>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</si>
  <si>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</si>
  <si>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</si>
  <si>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</si>
  <si>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</si>
  <si>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</si>
  <si>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</si>
  <si>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</si>
  <si>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</si>
  <si>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</si>
  <si>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</si>
  <si>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</si>
  <si>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</si>
  <si>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</si>
  <si>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</si>
  <si>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</si>
  <si>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</si>
  <si>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</si>
  <si>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</si>
  <si>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</si>
  <si>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</si>
  <si>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</si>
  <si>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</si>
  <si>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</si>
  <si>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</si>
  <si>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</si>
  <si>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</si>
  <si>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</si>
  <si>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</si>
  <si>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</si>
  <si>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</si>
  <si>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</si>
  <si>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</si>
  <si>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</si>
  <si>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</si>
  <si>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</si>
  <si>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</si>
  <si>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</si>
  <si>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</si>
  <si>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</si>
  <si>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</si>
  <si>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</si>
  <si>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</si>
  <si>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</si>
  <si>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</si>
  <si>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</si>
  <si>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</si>
  <si>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</si>
  <si>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</si>
  <si>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</si>
  <si>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</si>
  <si>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</si>
  <si>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</si>
  <si>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</si>
  <si>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</si>
  <si>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</si>
  <si>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</si>
  <si>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</si>
  <si>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</si>
  <si>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</si>
  <si>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</si>
  <si>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</si>
  <si>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</si>
  <si>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</si>
  <si>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</si>
  <si>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</si>
  <si>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</si>
  <si>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</si>
  <si>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</si>
  <si>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</si>
  <si>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</si>
  <si>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</si>
  <si>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</si>
  <si>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</si>
  <si>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</si>
  <si>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</si>
  <si>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</si>
  <si>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</si>
  <si>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</si>
  <si>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</si>
  <si>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</si>
  <si>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</si>
  <si>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</si>
  <si>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</si>
  <si>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</si>
  <si>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</si>
  <si>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</si>
  <si>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</si>
  <si>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</si>
  <si>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</si>
  <si>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</si>
  <si>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</si>
  <si>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</si>
  <si>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</si>
  <si>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</si>
  <si>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</si>
  <si>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</si>
  <si>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</si>
  <si>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</si>
  <si>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</si>
  <si>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</si>
  <si>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</si>
  <si>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</si>
  <si>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</si>
  <si>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</si>
  <si>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</si>
  <si>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</si>
  <si>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</si>
  <si>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</si>
  <si>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</si>
  <si>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</si>
  <si>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</si>
  <si>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</si>
  <si>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</si>
  <si>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</si>
  <si>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</si>
  <si>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</si>
  <si>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</si>
  <si>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</si>
  <si>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</si>
  <si>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</si>
  <si>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</si>
  <si>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</si>
  <si>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</si>
  <si>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</si>
  <si>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</si>
  <si>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</si>
  <si>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</si>
  <si>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</si>
  <si>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</si>
  <si>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</si>
  <si>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</si>
  <si>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</si>
  <si>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</si>
  <si>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</si>
  <si>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</si>
  <si>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</si>
  <si>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</si>
  <si>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</si>
  <si>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</si>
  <si>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</si>
  <si>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</si>
  <si>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</si>
  <si>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</si>
  <si>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</si>
  <si>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</si>
  <si>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</si>
  <si>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</si>
  <si>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</si>
  <si>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</si>
  <si>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</si>
  <si>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</si>
  <si>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</si>
  <si>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</si>
  <si>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</si>
  <si>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</si>
  <si>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</si>
  <si>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</si>
  <si>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</si>
  <si>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</si>
  <si>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</si>
  <si>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</si>
  <si>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</si>
  <si>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</si>
  <si>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</si>
  <si>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</si>
  <si>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</si>
  <si>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</si>
  <si>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</si>
  <si>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</si>
  <si>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</si>
  <si>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</si>
  <si>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</si>
  <si>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</si>
  <si>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</si>
  <si>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</si>
  <si>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</si>
  <si>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</si>
  <si>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</si>
  <si>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</si>
  <si>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</si>
  <si>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</si>
  <si>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</si>
  <si>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</si>
  <si>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</si>
  <si>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</si>
  <si>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</si>
  <si>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</si>
  <si>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</si>
  <si>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</si>
  <si>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</si>
  <si>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</si>
  <si>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</si>
  <si>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</si>
  <si>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</si>
  <si>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</si>
  <si>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</si>
  <si>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</si>
  <si>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</si>
  <si>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</si>
  <si>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</si>
  <si>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</si>
  <si>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</si>
  <si>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</si>
  <si>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</si>
  <si>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</si>
  <si>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</si>
  <si>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</si>
  <si>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</si>
  <si>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</si>
  <si>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</si>
  <si>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</si>
  <si>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</si>
  <si>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</si>
  <si>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</si>
  <si>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</si>
  <si>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</si>
  <si>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</si>
  <si>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</si>
  <si>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</si>
  <si>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</si>
  <si>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</si>
  <si>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</si>
  <si>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</si>
  <si>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</si>
  <si>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</si>
  <si>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</si>
  <si>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</si>
  <si>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</si>
  <si>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</si>
  <si>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</si>
  <si>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</si>
  <si>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</si>
  <si>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</si>
  <si>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</si>
  <si>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</si>
  <si>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</si>
  <si>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</si>
  <si>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</si>
  <si>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</si>
  <si>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</si>
  <si>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</si>
  <si>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</si>
  <si>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</si>
  <si>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</si>
  <si>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</si>
  <si>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</si>
  <si>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</si>
  <si>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</si>
  <si>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</si>
  <si>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</si>
  <si>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</si>
  <si>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</si>
  <si>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</si>
  <si>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</si>
  <si>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</si>
  <si>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</si>
  <si>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</si>
  <si>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</si>
  <si>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</si>
  <si>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</si>
  <si>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</si>
  <si>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</si>
  <si>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</si>
  <si>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</si>
  <si>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</si>
  <si>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</si>
  <si>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</si>
  <si>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</si>
  <si>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</si>
  <si>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</si>
  <si>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</si>
  <si>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</si>
  <si>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</si>
  <si>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</si>
  <si>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</si>
  <si>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</si>
  <si>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</si>
  <si>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</si>
  <si>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</si>
  <si>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</si>
  <si>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</si>
  <si>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</si>
  <si>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</si>
  <si>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</si>
  <si>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</si>
  <si>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</si>
  <si>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</si>
  <si>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</si>
  <si>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</si>
  <si>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</si>
  <si>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</si>
  <si>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</si>
  <si>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</si>
  <si>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</si>
  <si>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</si>
  <si>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</si>
  <si>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</si>
  <si>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</si>
  <si>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</si>
  <si>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</si>
  <si>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</si>
  <si>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</si>
  <si>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</si>
  <si>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</si>
  <si>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</si>
  <si>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</si>
  <si>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</si>
  <si>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</si>
  <si>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</si>
  <si>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</si>
  <si>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</si>
  <si>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</si>
  <si>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</si>
  <si>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</si>
  <si>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</si>
  <si>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</si>
  <si>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</si>
  <si>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</si>
  <si>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</si>
  <si>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</si>
  <si>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</si>
  <si>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</si>
  <si>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</si>
  <si>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</si>
  <si>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</si>
  <si>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</si>
  <si>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</si>
  <si>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</si>
  <si>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</si>
  <si>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</si>
  <si>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</si>
  <si>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</si>
  <si>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</si>
  <si>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</si>
  <si>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</si>
  <si>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</si>
  <si>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</si>
  <si>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</si>
  <si>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</si>
  <si>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</si>
  <si>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</si>
  <si>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</si>
  <si>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</si>
  <si>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</si>
  <si>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</si>
  <si>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</si>
  <si>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</si>
  <si>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</si>
  <si>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</si>
  <si>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</si>
  <si>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</si>
  <si>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</si>
  <si>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</si>
  <si>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</si>
  <si>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</si>
  <si>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</si>
  <si>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</si>
  <si>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</si>
  <si>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</si>
  <si>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</si>
  <si>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</si>
  <si>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</si>
  <si>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</si>
  <si>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</si>
  <si>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</si>
  <si>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</si>
  <si>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</si>
  <si>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</si>
  <si>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</si>
  <si>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</si>
  <si>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</si>
  <si>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</si>
  <si>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</si>
  <si>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</si>
  <si>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</si>
  <si>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</si>
  <si>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</si>
  <si>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</si>
  <si>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</si>
  <si>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</si>
  <si>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</si>
  <si>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</si>
  <si>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</si>
  <si>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</si>
  <si>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</si>
  <si>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</si>
  <si>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</si>
  <si>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</si>
  <si>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</si>
  <si>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</si>
  <si>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</si>
  <si>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</si>
  <si>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</si>
  <si>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</si>
  <si>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</si>
  <si>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</si>
  <si>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</si>
  <si>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</si>
  <si>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</si>
  <si>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</si>
  <si>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</si>
  <si>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</si>
  <si>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</si>
  <si>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</si>
  <si>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</si>
  <si>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</si>
  <si>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</si>
  <si>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</si>
  <si>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</si>
  <si>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</si>
  <si>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</si>
  <si>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</si>
  <si>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</si>
  <si>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</si>
  <si>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</si>
  <si>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</si>
  <si>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</si>
  <si>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</si>
  <si>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</si>
  <si>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</si>
  <si>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</si>
  <si>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</si>
  <si>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</si>
  <si>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</si>
  <si>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</si>
  <si>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</si>
  <si>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</si>
  <si>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</si>
  <si>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</si>
  <si>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</si>
  <si>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</si>
  <si>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</si>
  <si>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</si>
  <si>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</si>
  <si>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</si>
  <si>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</si>
  <si>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</si>
  <si>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</si>
  <si>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</si>
  <si>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</si>
  <si>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</si>
  <si>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</si>
  <si>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</si>
  <si>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</si>
  <si>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</si>
  <si>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</si>
  <si>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</si>
  <si>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</si>
  <si>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</si>
  <si>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</si>
  <si>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</si>
  <si>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</si>
  <si>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</si>
  <si>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</si>
  <si>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</si>
  <si>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</si>
  <si>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</si>
  <si>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</si>
  <si>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</si>
  <si>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</si>
  <si>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</si>
  <si>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</si>
  <si>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</si>
  <si>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</si>
  <si>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</si>
  <si>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</si>
  <si>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</si>
  <si>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</si>
  <si>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</si>
  <si>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</si>
  <si>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</si>
  <si>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</si>
  <si>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</si>
  <si>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</si>
  <si>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</si>
  <si>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</si>
  <si>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</si>
  <si>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</si>
  <si>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</si>
  <si>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</si>
  <si>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</si>
  <si>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</si>
  <si>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</si>
  <si>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</si>
  <si>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</si>
  <si>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</si>
  <si>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</si>
  <si>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</si>
  <si>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</si>
  <si>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</si>
  <si>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</si>
  <si>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</si>
  <si>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</si>
  <si>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</si>
  <si>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</si>
  <si>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</si>
  <si>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</si>
  <si>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</si>
  <si>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</si>
  <si>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</si>
  <si>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</si>
  <si>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</si>
  <si>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</si>
  <si>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</si>
  <si>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</si>
  <si>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</si>
  <si>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</si>
  <si>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</si>
  <si>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</si>
  <si>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</si>
  <si>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</si>
  <si>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</si>
  <si>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</si>
  <si>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</si>
  <si>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</si>
  <si>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</si>
  <si>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</si>
  <si>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</si>
  <si>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</si>
  <si>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</si>
  <si>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</si>
  <si>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</si>
  <si>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</si>
  <si>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</si>
  <si>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</si>
  <si>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</si>
  <si>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</si>
  <si>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</si>
  <si>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</si>
  <si>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</si>
  <si>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</si>
  <si>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</si>
  <si>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</si>
  <si>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</si>
  <si>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</si>
  <si>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</si>
  <si>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</si>
  <si>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</si>
  <si>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</si>
  <si>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</si>
  <si>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</si>
  <si>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</si>
  <si>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</si>
  <si>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</si>
  <si>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</si>
  <si>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</si>
  <si>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</si>
  <si>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</si>
  <si>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</si>
  <si>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</si>
  <si>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</si>
  <si>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</si>
  <si>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</si>
  <si>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</si>
  <si>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</si>
  <si>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</si>
  <si>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</si>
  <si>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</si>
  <si>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</si>
  <si>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</si>
  <si>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</si>
  <si>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</si>
  <si>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</si>
  <si>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</si>
  <si>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</si>
  <si>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</si>
  <si>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</si>
  <si>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</si>
  <si>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</si>
  <si>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</si>
  <si>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</si>
  <si>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</si>
  <si>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</si>
  <si>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</si>
  <si>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</si>
  <si>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</si>
  <si>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</si>
  <si>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</si>
  <si>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</si>
  <si>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</si>
  <si>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</si>
  <si>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</si>
  <si>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</si>
  <si>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</si>
  <si>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</si>
  <si>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</si>
  <si>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</si>
  <si>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</si>
  <si>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</si>
  <si>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</si>
  <si>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</si>
  <si>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</si>
  <si>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</si>
  <si>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</si>
  <si>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</si>
  <si>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</si>
  <si>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</si>
  <si>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</si>
  <si>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</si>
  <si>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</si>
  <si>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</si>
  <si>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</si>
  <si>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</si>
  <si>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</si>
  <si>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</si>
  <si>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</si>
  <si>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</si>
  <si>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</si>
  <si>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</si>
  <si>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</si>
  <si>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</si>
  <si>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</si>
  <si>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</si>
  <si>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</si>
  <si>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</si>
  <si>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</si>
  <si>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</si>
  <si>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</si>
  <si>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</si>
  <si>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</si>
  <si>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</si>
  <si>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</si>
  <si>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</si>
  <si>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</si>
  <si>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</si>
  <si>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</si>
  <si>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</si>
  <si>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</si>
  <si>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</si>
  <si>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</si>
  <si>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</si>
  <si>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</si>
  <si>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</si>
  <si>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</si>
  <si>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</si>
  <si>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</si>
  <si>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</si>
  <si>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</si>
  <si>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</si>
  <si>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</si>
  <si>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</si>
  <si>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</si>
  <si>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</si>
  <si>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</si>
  <si>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</si>
  <si>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</si>
  <si>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</si>
  <si>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</si>
  <si>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</si>
  <si>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</si>
  <si>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</si>
  <si>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</si>
  <si>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</si>
  <si>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</si>
  <si>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</si>
  <si>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</si>
  <si>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</si>
  <si>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</si>
  <si>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</si>
  <si>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</si>
  <si>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</si>
  <si>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</si>
  <si>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</si>
  <si>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</si>
  <si>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</si>
  <si>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</si>
  <si>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</si>
  <si>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</si>
  <si>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</si>
  <si>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</si>
  <si>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</si>
  <si>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</si>
  <si>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</si>
  <si>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</si>
  <si>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</si>
  <si>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</si>
  <si>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</si>
  <si>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</si>
  <si>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</si>
  <si>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</si>
  <si>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</si>
  <si>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</si>
  <si>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</si>
  <si>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</si>
  <si>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</si>
  <si>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</si>
  <si>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</si>
  <si>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</si>
  <si>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</si>
  <si>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</si>
  <si>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</si>
  <si>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</si>
  <si>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</si>
  <si>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</si>
  <si>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</si>
  <si>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</si>
  <si>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</si>
  <si>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</si>
  <si>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</si>
  <si>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</si>
  <si>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</si>
  <si>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</si>
  <si>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</si>
  <si>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</si>
  <si>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</si>
  <si>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</si>
  <si>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</si>
  <si>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</si>
  <si>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</si>
  <si>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</si>
  <si>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</si>
  <si>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</si>
  <si>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</si>
  <si>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</si>
  <si>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</si>
  <si>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</si>
  <si>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</si>
  <si>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</si>
  <si>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</si>
  <si>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</si>
  <si>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</si>
  <si>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</si>
  <si>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</si>
  <si>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</si>
  <si>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</si>
  <si>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</si>
  <si>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</si>
  <si>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</si>
  <si>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</si>
  <si>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</si>
  <si>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</si>
  <si>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</si>
  <si>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</si>
  <si>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</si>
  <si>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</si>
  <si>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</si>
  <si>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</si>
  <si>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</si>
  <si>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</si>
  <si>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</si>
  <si>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</si>
  <si>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</si>
  <si>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</si>
  <si>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</si>
  <si>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</si>
  <si>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</si>
  <si>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</si>
  <si>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</si>
  <si>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</si>
  <si>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</si>
  <si>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</si>
  <si>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</si>
  <si>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</si>
  <si>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</si>
  <si>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</si>
  <si>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</si>
  <si>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</si>
  <si>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</si>
  <si>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</si>
  <si>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</si>
  <si>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</si>
  <si>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</si>
  <si>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</si>
  <si>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</si>
  <si>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</si>
  <si>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</si>
  <si>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</si>
  <si>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</si>
  <si>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</si>
  <si>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</si>
  <si>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</si>
  <si>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</si>
  <si>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</si>
  <si>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</si>
  <si>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</si>
  <si>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</si>
  <si>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</si>
  <si>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</si>
  <si>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</si>
  <si>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</si>
  <si>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</si>
  <si>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</si>
  <si>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</si>
  <si>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</si>
  <si>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</si>
  <si>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</si>
  <si>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</si>
  <si>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</si>
  <si>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</si>
  <si>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</si>
  <si>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</si>
  <si>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</si>
  <si>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</si>
  <si>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</si>
  <si>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</si>
  <si>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</si>
  <si>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</si>
  <si>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</si>
  <si>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</si>
  <si>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</si>
  <si>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</si>
  <si>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</si>
  <si>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</si>
  <si>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</si>
  <si>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</si>
  <si>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</si>
  <si>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</si>
  <si>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</si>
  <si>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</si>
  <si>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</si>
  <si>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</si>
  <si>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</si>
  <si>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</si>
  <si>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</si>
  <si>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</si>
  <si>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</si>
  <si>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</si>
  <si>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</si>
  <si>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</si>
  <si>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</si>
  <si>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</si>
  <si>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</si>
  <si>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</si>
  <si>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</si>
  <si>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</si>
  <si>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</si>
  <si>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</si>
  <si>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</si>
  <si>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</si>
  <si>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</si>
  <si>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</si>
  <si>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</si>
  <si>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</si>
  <si>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</si>
  <si>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</si>
  <si>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</si>
  <si>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</si>
  <si>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</si>
  <si>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</si>
  <si>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</si>
  <si>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</si>
  <si>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</si>
  <si>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</si>
  <si>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</si>
  <si>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</si>
  <si>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</si>
  <si>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</si>
  <si>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</si>
  <si>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</si>
  <si>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</si>
  <si>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</si>
  <si>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</si>
  <si>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</si>
  <si>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</si>
  <si>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</si>
  <si>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</si>
  <si>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</si>
  <si>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</si>
  <si>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</si>
  <si>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</si>
  <si>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</si>
  <si>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</si>
  <si>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</si>
  <si>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</si>
  <si>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</si>
  <si>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</si>
  <si>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</si>
  <si>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</si>
  <si>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</si>
  <si>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</si>
  <si>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</si>
  <si>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</si>
  <si>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</si>
  <si>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</si>
  <si>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</si>
  <si>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</si>
  <si>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</si>
  <si>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</si>
  <si>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</si>
  <si>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</si>
  <si>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</si>
  <si>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</si>
  <si>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</si>
  <si>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</si>
  <si>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</si>
  <si>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</si>
  <si>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</si>
  <si>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</si>
  <si>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</si>
  <si>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</si>
  <si>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</si>
  <si>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</si>
  <si>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</si>
  <si>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</si>
  <si>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</si>
  <si>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</si>
  <si>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</si>
  <si>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</si>
  <si>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</si>
  <si>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</si>
  <si>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</si>
  <si>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</si>
  <si>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</si>
  <si>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</si>
  <si>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</si>
  <si>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</si>
  <si>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</si>
  <si>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</si>
  <si>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</si>
  <si>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</si>
  <si>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</si>
  <si>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</si>
  <si>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</si>
  <si>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</si>
  <si>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</si>
  <si>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</si>
  <si>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</si>
  <si>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</si>
  <si>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</si>
  <si>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</si>
  <si>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</si>
  <si>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</si>
  <si>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</si>
  <si>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</si>
  <si>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</si>
  <si>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</si>
  <si>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</si>
  <si>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</si>
  <si>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</si>
  <si>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</si>
  <si>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</si>
  <si>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</si>
  <si>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</si>
  <si>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</si>
  <si>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</si>
  <si>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</si>
  <si>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</si>
  <si>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</si>
  <si>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</si>
  <si>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</si>
  <si>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</si>
  <si>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</si>
  <si>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</si>
  <si>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</si>
  <si>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</si>
  <si>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</si>
  <si>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</si>
  <si>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</si>
  <si>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</si>
  <si>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</si>
  <si>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</si>
  <si>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</si>
  <si>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</si>
  <si>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</si>
  <si>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</si>
  <si>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</si>
  <si>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</si>
  <si>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</si>
  <si>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</si>
  <si>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</si>
  <si>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</si>
  <si>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</si>
  <si>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</si>
  <si>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</si>
  <si>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</si>
  <si>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</si>
  <si>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</si>
  <si>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</si>
  <si>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</si>
  <si>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</si>
  <si>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</si>
  <si>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</si>
  <si>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</si>
  <si>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</si>
  <si>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</si>
  <si>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</si>
  <si>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</si>
  <si>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</si>
  <si>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</si>
  <si>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</si>
  <si>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</si>
  <si>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</si>
  <si>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</si>
  <si>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</si>
  <si>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</si>
  <si>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</si>
  <si>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</si>
  <si>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</si>
  <si>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</si>
  <si>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</si>
  <si>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</si>
  <si>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</si>
  <si>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</si>
  <si>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</si>
  <si>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</si>
  <si>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</si>
  <si>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</si>
  <si>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</si>
  <si>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</si>
  <si>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</si>
  <si>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</si>
  <si>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</si>
  <si>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</si>
  <si>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</si>
  <si>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</si>
  <si>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</si>
  <si>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</si>
  <si>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</si>
  <si>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</si>
  <si>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</si>
  <si>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</si>
  <si>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</si>
  <si>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</si>
  <si>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</si>
  <si>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</si>
  <si>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</si>
  <si>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</si>
  <si>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</si>
  <si>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</si>
  <si>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</si>
  <si>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</si>
  <si>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</si>
  <si>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</si>
  <si>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</si>
  <si>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</si>
  <si>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</si>
  <si>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</si>
  <si>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</si>
  <si>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</si>
  <si>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</si>
  <si>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</si>
  <si>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</si>
  <si>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</si>
  <si>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</si>
  <si>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</si>
  <si>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</si>
  <si>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</si>
  <si>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</si>
  <si>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</si>
  <si>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</si>
  <si>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</si>
  <si>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</si>
  <si>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</si>
  <si>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</si>
  <si>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</si>
  <si>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</si>
  <si>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</si>
  <si>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</si>
  <si>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</si>
  <si>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</si>
  <si>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</si>
  <si>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</si>
  <si>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</si>
  <si>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</si>
  <si>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</si>
  <si>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</si>
  <si>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</si>
  <si>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</si>
  <si>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</si>
  <si>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</si>
  <si>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</si>
  <si>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</si>
  <si>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</si>
  <si>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</si>
  <si>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</si>
  <si>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</si>
  <si>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</si>
  <si>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</si>
  <si>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</si>
  <si>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</si>
  <si>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</si>
  <si>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</si>
  <si>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</si>
  <si>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</si>
  <si>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</si>
  <si>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</si>
  <si>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</si>
  <si>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</si>
  <si>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</si>
  <si>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</si>
  <si>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</si>
  <si>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</si>
  <si>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</si>
  <si>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</si>
  <si>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</si>
  <si>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</si>
  <si>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</si>
  <si>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</si>
  <si>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</si>
  <si>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</si>
  <si>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</si>
  <si>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</si>
  <si>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</si>
  <si>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</si>
  <si>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</si>
  <si>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</si>
  <si>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</si>
  <si>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</si>
  <si>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</si>
  <si>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</si>
  <si>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</si>
  <si>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</si>
  <si>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</si>
  <si>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</si>
  <si>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</si>
  <si>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</si>
  <si>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</si>
  <si>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</si>
  <si>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</si>
  <si>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</si>
  <si>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</si>
  <si>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</si>
  <si>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</si>
  <si>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</si>
  <si>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</si>
  <si>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</si>
  <si>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</si>
  <si>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</si>
  <si>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</si>
  <si>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</si>
  <si>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</si>
  <si>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</si>
  <si>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</si>
  <si>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</si>
  <si>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</si>
  <si>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</si>
  <si>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</si>
  <si>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</si>
  <si>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</si>
  <si>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</si>
  <si>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</si>
  <si>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</si>
  <si>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</si>
  <si>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</si>
  <si>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</si>
  <si>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</si>
  <si>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</si>
  <si>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</si>
  <si>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</si>
  <si>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</si>
  <si>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</si>
  <si>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</si>
  <si>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</si>
  <si>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</si>
  <si>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</si>
  <si>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</si>
  <si>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</si>
  <si>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</si>
  <si>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</si>
  <si>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</si>
  <si>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</si>
  <si>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</si>
  <si>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</si>
  <si>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</si>
  <si>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</si>
  <si>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</si>
  <si>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</si>
  <si>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</si>
  <si>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</si>
  <si>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</si>
  <si>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</si>
  <si>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</si>
  <si>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</si>
  <si>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</si>
  <si>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</si>
  <si>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</si>
  <si>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</si>
  <si>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</si>
  <si>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</si>
  <si>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</si>
  <si>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</si>
  <si>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</si>
  <si>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</si>
  <si>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</si>
  <si>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</si>
  <si>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</si>
  <si>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</si>
  <si>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</si>
  <si>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</si>
  <si>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</si>
  <si>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</si>
  <si>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</si>
  <si>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</si>
  <si>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</si>
  <si>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</si>
  <si>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</si>
  <si>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</si>
  <si>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</si>
  <si>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</si>
  <si>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</si>
  <si>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</si>
  <si>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</si>
  <si>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</si>
  <si>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</si>
  <si>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</si>
  <si>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</si>
  <si>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</si>
  <si>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</si>
  <si>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</si>
  <si>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</si>
  <si>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</si>
  <si>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</si>
  <si>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</si>
  <si>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</si>
  <si>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</si>
  <si>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</si>
  <si>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</si>
  <si>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</si>
  <si>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</si>
  <si>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</si>
  <si>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</si>
  <si>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</si>
  <si>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</si>
  <si>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</si>
  <si>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</si>
  <si>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</si>
  <si>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</si>
  <si>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</si>
  <si>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</si>
  <si>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</si>
  <si>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</si>
  <si>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</si>
  <si>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</si>
  <si>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</si>
  <si>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</si>
  <si>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</si>
  <si>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</si>
  <si>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</si>
  <si>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</si>
  <si>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</si>
  <si>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</si>
  <si>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</si>
  <si>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</si>
  <si>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</si>
  <si>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</si>
  <si>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</si>
  <si>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</si>
  <si>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</si>
  <si>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</si>
  <si>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</si>
  <si>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</si>
  <si>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</si>
  <si>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</si>
  <si>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</si>
  <si>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</si>
  <si>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</si>
  <si>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</si>
  <si>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</si>
  <si>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</si>
  <si>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</si>
  <si>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</si>
  <si>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</si>
  <si>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</si>
  <si>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</si>
  <si>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</si>
  <si>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</si>
  <si>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</si>
  <si>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</si>
  <si>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</si>
  <si>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</si>
  <si>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</si>
  <si>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</si>
  <si>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</si>
  <si>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</si>
  <si>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</si>
  <si>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</si>
  <si>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</si>
  <si>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</si>
  <si>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</si>
  <si>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</si>
  <si>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</si>
  <si>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</si>
  <si>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</si>
  <si>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</si>
  <si>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</si>
  <si>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</si>
  <si>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</si>
  <si>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</si>
  <si>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</si>
  <si>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</si>
  <si>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</si>
  <si>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</si>
  <si>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</si>
  <si>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</si>
  <si>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</si>
  <si>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</si>
  <si>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</si>
  <si>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</si>
  <si>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</si>
  <si>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</si>
  <si>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</si>
  <si>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</si>
  <si>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</si>
  <si>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</si>
  <si>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</si>
  <si>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</si>
  <si>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</si>
  <si>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</si>
  <si>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</si>
  <si>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</si>
  <si>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</si>
  <si>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</si>
  <si>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</si>
  <si>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</si>
  <si>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</si>
  <si>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</si>
  <si>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</si>
  <si>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</si>
  <si>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</si>
  <si>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</si>
  <si>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</si>
  <si>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</si>
  <si>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</si>
  <si>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</si>
  <si>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</si>
  <si>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</si>
  <si>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</si>
  <si>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</si>
  <si>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</si>
  <si>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</si>
  <si>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</si>
  <si>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</si>
  <si>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</si>
  <si>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</si>
  <si>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</si>
  <si>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</si>
  <si>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</si>
  <si>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</si>
  <si>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</si>
  <si>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</si>
  <si>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</si>
  <si>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</si>
  <si>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</si>
  <si>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</si>
  <si>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</si>
  <si>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</si>
  <si>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</si>
  <si>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</si>
  <si>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</si>
  <si>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</si>
  <si>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</si>
  <si>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</si>
  <si>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</si>
  <si>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</si>
  <si>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</si>
  <si>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</si>
  <si>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</si>
  <si>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</si>
  <si>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</si>
  <si>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</si>
  <si>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</si>
  <si>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</si>
  <si>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</si>
  <si>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</si>
  <si>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</si>
  <si>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</si>
  <si>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</si>
  <si>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</si>
  <si>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</si>
  <si>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</si>
  <si>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</si>
  <si>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</si>
  <si>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</si>
  <si>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</si>
  <si>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</si>
  <si>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</si>
  <si>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</si>
  <si>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</si>
  <si>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</si>
  <si>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</si>
  <si>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</si>
  <si>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</si>
  <si>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</si>
  <si>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</si>
  <si>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</si>
  <si>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</si>
  <si>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</si>
  <si>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</si>
  <si>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</si>
  <si>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</si>
  <si>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</si>
  <si>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</si>
  <si>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</si>
  <si>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</si>
  <si>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</si>
  <si>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</si>
  <si>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</si>
  <si>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</si>
  <si>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</si>
  <si>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</si>
  <si>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</si>
  <si>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</si>
  <si>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</si>
  <si>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</si>
  <si>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</si>
  <si>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</si>
  <si>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</si>
  <si>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</si>
  <si>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</si>
  <si>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</si>
  <si>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</si>
  <si>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</si>
  <si>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</si>
  <si>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</si>
  <si>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</si>
  <si>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</si>
  <si>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</si>
  <si>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</si>
  <si>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</si>
  <si>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</si>
  <si>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</si>
  <si>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</si>
  <si>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</si>
  <si>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</si>
  <si>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</si>
  <si>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</si>
  <si>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</si>
  <si>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</si>
  <si>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</si>
  <si>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</si>
  <si>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</si>
  <si>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</si>
  <si>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</si>
  <si>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</si>
  <si>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</si>
  <si>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</si>
  <si>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</si>
  <si>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</si>
  <si>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</si>
  <si>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</si>
  <si>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</si>
  <si>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</si>
  <si>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</si>
  <si>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</si>
  <si>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</si>
  <si>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</si>
  <si>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</si>
  <si>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</si>
  <si>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</si>
  <si>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</si>
  <si>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</si>
  <si>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</si>
  <si>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</si>
  <si>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</si>
  <si>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</si>
  <si>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</si>
  <si>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</si>
  <si>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</si>
  <si>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</si>
  <si>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</si>
  <si>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</si>
  <si>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</si>
  <si>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</si>
  <si>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</si>
  <si>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</si>
  <si>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</si>
  <si>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</si>
  <si>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</si>
  <si>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</si>
  <si>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</si>
  <si>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</si>
  <si>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</si>
  <si>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</si>
  <si>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</si>
  <si>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</si>
  <si>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</si>
  <si>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</si>
  <si>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</si>
  <si>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</si>
  <si>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</si>
  <si>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</si>
  <si>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</si>
  <si>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</si>
  <si>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</si>
  <si>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</si>
  <si>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</si>
  <si>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</si>
  <si>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</si>
  <si>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</si>
  <si>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</si>
  <si>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</si>
  <si>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</si>
  <si>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</si>
  <si>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</si>
  <si>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</si>
  <si>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</si>
  <si>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</si>
  <si>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</si>
  <si>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</si>
  <si>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</si>
  <si>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</si>
  <si>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</si>
  <si>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</si>
  <si>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</si>
  <si>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</si>
  <si>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</si>
  <si>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</si>
  <si>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</si>
  <si>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</si>
  <si>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</si>
  <si>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</si>
  <si>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</si>
  <si>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</si>
  <si>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</si>
  <si>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</si>
  <si>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</si>
  <si>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</si>
  <si>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</si>
  <si>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</si>
  <si>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</si>
  <si>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</si>
  <si>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</si>
  <si>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</si>
  <si>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</si>
  <si>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</si>
  <si>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</si>
  <si>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</si>
  <si>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</si>
  <si>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</si>
  <si>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</si>
  <si>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</si>
  <si>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</si>
  <si>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</si>
  <si>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</si>
  <si>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</si>
  <si>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</si>
  <si>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</si>
  <si>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</si>
  <si>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</si>
  <si>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</si>
  <si>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</si>
  <si>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</si>
  <si>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</si>
  <si>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</si>
  <si>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</si>
  <si>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</si>
  <si>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</si>
  <si>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</si>
  <si>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</si>
  <si>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</si>
  <si>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</si>
  <si>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</si>
  <si>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</si>
  <si>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</si>
  <si>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</si>
  <si>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</si>
  <si>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</si>
  <si>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</si>
  <si>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</si>
  <si>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</si>
  <si>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</si>
  <si>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</si>
  <si>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</si>
  <si>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</si>
  <si>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</si>
  <si>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</si>
  <si>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</si>
  <si>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</si>
  <si>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</si>
  <si>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</si>
  <si>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</si>
  <si>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</si>
  <si>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</si>
  <si>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</si>
  <si>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</si>
  <si>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</si>
  <si>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</si>
  <si>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</si>
  <si>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</si>
  <si>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</si>
  <si>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</si>
  <si>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</si>
  <si>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</si>
  <si>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</si>
  <si>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</si>
  <si>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</si>
  <si>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</si>
  <si>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</si>
  <si>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</si>
  <si>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</si>
  <si>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</si>
  <si>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</si>
  <si>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</si>
  <si>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</si>
  <si>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</si>
  <si>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</si>
  <si>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</si>
  <si>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</si>
  <si>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</si>
  <si>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</si>
  <si>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</si>
  <si>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</si>
  <si>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</si>
  <si>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</si>
  <si>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</si>
  <si>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</si>
  <si>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</si>
  <si>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</si>
  <si>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</si>
  <si>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</si>
  <si>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</si>
  <si>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</si>
  <si>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</si>
  <si>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</si>
  <si>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</si>
  <si>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</si>
  <si>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</si>
  <si>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</si>
  <si>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</si>
  <si>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</si>
  <si>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</si>
  <si>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</si>
  <si>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</si>
  <si>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</si>
  <si>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</si>
  <si>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</si>
  <si>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</si>
  <si>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</si>
  <si>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</si>
  <si>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</si>
  <si>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</si>
  <si>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</si>
  <si>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</si>
  <si>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</si>
  <si>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</si>
  <si>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</si>
  <si>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</si>
  <si>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</si>
  <si>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</si>
  <si>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</si>
  <si>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</si>
  <si>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</si>
  <si>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</si>
  <si>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</si>
  <si>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</si>
  <si>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</si>
  <si>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</si>
  <si>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</si>
  <si>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</si>
  <si>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</si>
  <si>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</si>
  <si>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</si>
  <si>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</si>
  <si>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</si>
  <si>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</si>
  <si>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</si>
  <si>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</si>
  <si>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</si>
  <si>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</si>
  <si>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</si>
  <si>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</si>
  <si>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</si>
  <si>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</si>
  <si>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</si>
  <si>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</si>
  <si>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</si>
  <si>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</si>
  <si>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</si>
  <si>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</si>
  <si>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</si>
  <si>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</si>
  <si>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</si>
  <si>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</si>
  <si>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</si>
  <si>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</si>
  <si>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</si>
  <si>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</si>
  <si>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</si>
  <si>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</si>
  <si>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</si>
  <si>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</si>
  <si>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</si>
  <si>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</si>
  <si>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</si>
  <si>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</si>
  <si>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</si>
  <si>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</si>
  <si>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</si>
  <si>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</si>
  <si>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</si>
  <si>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</si>
  <si>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</si>
  <si>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</si>
  <si>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</si>
  <si>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</si>
  <si>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</si>
  <si>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</si>
  <si>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</si>
  <si>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</si>
  <si>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</si>
  <si>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</si>
  <si>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</si>
  <si>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</si>
  <si>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</si>
  <si>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</si>
  <si>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</si>
  <si>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</si>
  <si>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</si>
  <si>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</si>
  <si>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</si>
  <si>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</si>
  <si>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</si>
  <si>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</si>
  <si>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</si>
  <si>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</si>
  <si>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</si>
  <si>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</si>
  <si>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</si>
  <si>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</si>
  <si>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</si>
  <si>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</si>
  <si>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</si>
  <si>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</si>
  <si>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</si>
  <si>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</si>
  <si>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</si>
  <si>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</si>
  <si>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</si>
  <si>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</si>
  <si>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</si>
  <si>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</si>
  <si>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</si>
  <si>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</si>
  <si>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</si>
  <si>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</si>
  <si>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</si>
  <si>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</si>
  <si>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</si>
  <si>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</si>
  <si>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</si>
  <si>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</si>
  <si>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</si>
  <si>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</si>
  <si>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</si>
  <si>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</si>
  <si>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</si>
  <si>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</si>
  <si>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</si>
  <si>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</si>
  <si>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</si>
  <si>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</si>
  <si>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</si>
  <si>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</si>
  <si>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</si>
  <si>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</si>
  <si>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</si>
  <si>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</si>
  <si>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</si>
  <si>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</si>
  <si>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</si>
  <si>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</si>
  <si>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</si>
  <si>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</si>
  <si>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</si>
  <si>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</si>
  <si>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</si>
  <si>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</si>
  <si>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</si>
  <si>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</si>
  <si>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</si>
  <si>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</si>
  <si>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</si>
  <si>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</si>
  <si>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</si>
  <si>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</si>
  <si>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</si>
  <si>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</si>
  <si>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</si>
  <si>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</si>
  <si>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</si>
  <si>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</si>
  <si>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</si>
  <si>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</si>
  <si>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</si>
  <si>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</si>
  <si>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</si>
  <si>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</si>
  <si>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</si>
  <si>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</si>
  <si>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</si>
  <si>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</si>
  <si>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</si>
  <si>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</si>
  <si>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</si>
  <si>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</si>
  <si>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</si>
  <si>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</si>
  <si>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</si>
  <si>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</si>
  <si>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</si>
  <si>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</si>
  <si>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</si>
  <si>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</si>
  <si>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</si>
  <si>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</si>
  <si>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</si>
  <si>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</si>
  <si>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</si>
  <si>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</si>
  <si>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</si>
  <si>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</si>
  <si>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</si>
  <si>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</si>
  <si>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</si>
  <si>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</si>
  <si>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</si>
  <si>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</si>
  <si>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</si>
  <si>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</si>
  <si>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</si>
  <si>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</si>
  <si>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</si>
  <si>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</si>
  <si>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</si>
  <si>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</si>
  <si>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</si>
  <si>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</si>
  <si>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</si>
  <si>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</si>
  <si>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</si>
  <si>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</si>
  <si>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</si>
  <si>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</si>
  <si>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</si>
  <si>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</si>
  <si>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</si>
  <si>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</si>
  <si>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</si>
  <si>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</si>
  <si>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</si>
  <si>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</si>
  <si>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</si>
  <si>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</si>
  <si>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</si>
  <si>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</si>
  <si>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</si>
  <si>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</si>
  <si>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</si>
  <si>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</si>
  <si>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</si>
  <si>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</si>
  <si>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</si>
  <si>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</si>
  <si>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</si>
  <si>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</si>
  <si>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</si>
  <si>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</si>
  <si>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</si>
  <si>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</si>
  <si>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</si>
  <si>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</si>
  <si>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</si>
  <si>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</si>
  <si>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</si>
  <si>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</si>
  <si>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</si>
  <si>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</si>
  <si>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</si>
  <si>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</si>
  <si>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</si>
  <si>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</si>
  <si>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</si>
  <si>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</si>
  <si>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</si>
  <si>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</si>
  <si>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</si>
  <si>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</si>
  <si>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</si>
  <si>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</si>
  <si>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</si>
  <si>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</si>
  <si>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</si>
  <si>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</si>
  <si>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</si>
  <si>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</si>
  <si>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</si>
  <si>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</si>
  <si>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</si>
  <si>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</si>
  <si>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</si>
  <si>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</si>
  <si>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</si>
  <si>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</si>
  <si>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</si>
  <si>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</si>
  <si>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</si>
  <si>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</si>
  <si>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</si>
  <si>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</si>
  <si>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</si>
  <si>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</si>
  <si>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</si>
  <si>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</si>
  <si>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</si>
  <si>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</si>
  <si>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</si>
  <si>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</si>
  <si>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</si>
  <si>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</si>
  <si>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</si>
  <si>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</si>
  <si>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</si>
  <si>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</si>
  <si>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</si>
  <si>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</si>
  <si>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</si>
  <si>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</si>
  <si>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</si>
  <si>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</si>
  <si>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</si>
  <si>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</si>
  <si>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</si>
  <si>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</si>
  <si>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</si>
  <si>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</si>
  <si>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</si>
  <si>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</si>
  <si>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</si>
  <si>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</si>
  <si>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</si>
  <si>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</si>
  <si>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</si>
  <si>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</si>
  <si>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</si>
  <si>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</si>
  <si>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</si>
  <si>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</si>
  <si>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</si>
  <si>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</si>
  <si>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</si>
  <si>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</si>
  <si>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</si>
  <si>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</si>
  <si>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</si>
  <si>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</si>
  <si>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</si>
  <si>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</si>
  <si>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</si>
  <si>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</si>
  <si>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</si>
  <si>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</si>
  <si>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</si>
  <si>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</si>
  <si>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</si>
  <si>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</si>
  <si>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</si>
  <si>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</si>
  <si>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</si>
  <si>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</si>
  <si>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</si>
  <si>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</si>
  <si>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</si>
  <si>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</si>
  <si>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</si>
  <si>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</si>
  <si>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</si>
  <si>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</si>
  <si>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</si>
  <si>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</si>
  <si>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</si>
  <si>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</si>
  <si>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</si>
  <si>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</si>
  <si>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</si>
  <si>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</si>
  <si>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</si>
  <si>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</si>
  <si>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</si>
  <si>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</si>
  <si>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</si>
  <si>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</si>
  <si>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</si>
  <si>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</si>
  <si>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</si>
  <si>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</si>
  <si>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</si>
  <si>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</si>
  <si>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</si>
  <si>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</si>
  <si>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</si>
  <si>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</si>
  <si>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</si>
  <si>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</si>
  <si>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</si>
  <si>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</si>
  <si>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</si>
  <si>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</si>
  <si>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</si>
  <si>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</si>
  <si>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</si>
  <si>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</si>
  <si>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</si>
  <si>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</si>
  <si>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</si>
  <si>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</si>
  <si>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</si>
  <si>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</si>
  <si>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</si>
  <si>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</si>
  <si>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</si>
  <si>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</si>
  <si>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</si>
  <si>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</si>
  <si>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</si>
  <si>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</si>
  <si>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</si>
  <si>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</si>
  <si>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</si>
  <si>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</si>
  <si>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</si>
  <si>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</si>
  <si>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</si>
  <si>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</si>
  <si>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</si>
  <si>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</si>
  <si>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</si>
  <si>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</si>
  <si>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</si>
  <si>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</si>
  <si>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</si>
  <si>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</si>
  <si>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</si>
  <si>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</si>
  <si>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</si>
  <si>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</si>
  <si>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</si>
  <si>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</si>
  <si>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</si>
  <si>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</si>
  <si>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</si>
  <si>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</si>
  <si>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</si>
  <si>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</si>
  <si>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</si>
  <si>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</si>
  <si>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</si>
  <si>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</si>
  <si>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</si>
  <si>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</si>
  <si>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</si>
  <si>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</si>
  <si>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</si>
  <si>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</si>
  <si>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</si>
  <si>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</si>
  <si>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</si>
  <si>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</si>
  <si>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</si>
  <si>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</si>
  <si>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</si>
  <si>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</si>
  <si>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</si>
  <si>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</si>
  <si>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</si>
  <si>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</si>
  <si>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</si>
  <si>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</si>
  <si>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</si>
  <si>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</si>
  <si>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</si>
  <si>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</si>
  <si>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</si>
  <si>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</si>
  <si>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</si>
  <si>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</si>
  <si>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</si>
  <si>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</si>
  <si>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</si>
  <si>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</si>
  <si>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</si>
  <si>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</si>
  <si>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</si>
  <si>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</si>
  <si>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</si>
  <si>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</si>
  <si>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</si>
  <si>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</si>
  <si>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</si>
  <si>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</si>
  <si>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</si>
  <si>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</si>
  <si>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</si>
  <si>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</si>
  <si>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</si>
  <si>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</si>
  <si>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</si>
  <si>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</si>
  <si>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</si>
  <si>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</si>
  <si>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</si>
  <si>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</si>
  <si>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</si>
  <si>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</si>
  <si>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</si>
  <si>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</si>
  <si>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</si>
  <si>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</si>
  <si>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</si>
  <si>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</si>
  <si>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</si>
  <si>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</si>
  <si>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</si>
  <si>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</si>
  <si>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</si>
  <si>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</si>
  <si>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</si>
  <si>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</si>
  <si>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</si>
  <si>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</si>
  <si>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</si>
  <si>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</si>
  <si>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</si>
  <si>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</si>
  <si>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</si>
  <si>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</si>
  <si>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</si>
  <si>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</si>
  <si>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</si>
  <si>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</si>
  <si>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</si>
  <si>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</si>
  <si>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</si>
  <si>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</si>
  <si>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</si>
  <si>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</si>
  <si>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</si>
  <si>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</si>
  <si>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</si>
  <si>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</si>
  <si>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</si>
  <si>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</si>
  <si>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</si>
  <si>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</si>
  <si>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</si>
  <si>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</si>
  <si>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</si>
  <si>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</si>
  <si>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</si>
  <si>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</si>
  <si>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</si>
  <si>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</si>
  <si>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</si>
  <si>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</si>
  <si>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</si>
  <si>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</si>
  <si>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</si>
  <si>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</si>
  <si>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</si>
  <si>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</si>
  <si>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</si>
  <si>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</si>
  <si>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</si>
  <si>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</si>
  <si>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</si>
  <si>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</si>
  <si>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</si>
  <si>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</si>
  <si>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</si>
  <si>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</si>
  <si>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</si>
  <si>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</si>
  <si>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</si>
  <si>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</si>
  <si>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</si>
  <si>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</si>
  <si>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</si>
  <si>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</si>
  <si>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</si>
  <si>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</si>
  <si>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</si>
  <si>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</si>
  <si>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</si>
  <si>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</si>
  <si>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</si>
  <si>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</si>
  <si>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</si>
  <si>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</si>
  <si>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</si>
  <si>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</si>
  <si>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</si>
  <si>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</si>
  <si>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</si>
  <si>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</si>
  <si>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</si>
  <si>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</si>
  <si>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</si>
  <si>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</si>
  <si>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</si>
  <si>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</si>
  <si>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</si>
  <si>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</si>
  <si>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</si>
  <si>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</si>
  <si>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</si>
  <si>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</si>
  <si>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</si>
  <si>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</si>
  <si>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</si>
  <si>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</si>
  <si>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</si>
  <si>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</si>
  <si>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</si>
  <si>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</si>
  <si>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</si>
  <si>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</si>
  <si>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</si>
  <si>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</si>
  <si>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</si>
  <si>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</si>
  <si>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</si>
  <si>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</si>
  <si>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</si>
  <si>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</si>
  <si>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</si>
  <si>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</si>
  <si>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</si>
  <si>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</si>
  <si>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</si>
  <si>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</si>
  <si>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</si>
  <si>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</si>
  <si>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</si>
  <si>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</si>
  <si>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</si>
  <si>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</si>
  <si>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</si>
  <si>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</si>
  <si>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</si>
  <si>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</si>
  <si>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</si>
  <si>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</si>
  <si>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</si>
  <si>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</si>
  <si>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</si>
  <si>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</si>
  <si>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</si>
  <si>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</si>
  <si>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</si>
  <si>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</si>
  <si>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</si>
  <si>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</si>
  <si>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</si>
  <si>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</si>
  <si>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</si>
  <si>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</si>
  <si>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</si>
  <si>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</si>
  <si>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</si>
  <si>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</si>
  <si>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</si>
  <si>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</si>
  <si>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</si>
  <si>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</si>
  <si>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</si>
  <si>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</si>
  <si>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</si>
  <si>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</si>
  <si>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</si>
  <si>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</si>
  <si>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</si>
  <si>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</si>
  <si>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</si>
  <si>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</si>
  <si>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</si>
  <si>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</si>
  <si>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</si>
  <si>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</si>
  <si>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</si>
  <si>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</si>
  <si>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</si>
  <si>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</si>
  <si>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</si>
  <si>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</si>
  <si>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</si>
  <si>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</si>
  <si>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</si>
  <si>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</si>
  <si>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</si>
  <si>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</si>
  <si>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</si>
  <si>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</si>
  <si>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</si>
  <si>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</si>
  <si>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</si>
  <si>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</si>
  <si>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</si>
  <si>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</si>
  <si>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</si>
  <si>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</si>
  <si>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</si>
  <si>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</si>
  <si>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</si>
  <si>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</si>
  <si>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</si>
  <si>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</si>
  <si>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</si>
  <si>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</si>
  <si>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</si>
  <si>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</si>
  <si>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</si>
  <si>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</si>
  <si>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</si>
  <si>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</si>
  <si>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</si>
  <si>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</si>
  <si>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</si>
  <si>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</si>
  <si>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</si>
  <si>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</si>
  <si>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</si>
  <si>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</si>
  <si>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</si>
  <si>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</si>
  <si>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</si>
  <si>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</si>
  <si>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</si>
  <si>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</si>
  <si>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</si>
  <si>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</si>
  <si>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</si>
  <si>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</si>
  <si>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</si>
  <si>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</si>
  <si>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</si>
  <si>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</si>
  <si>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</si>
  <si>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</si>
  <si>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</si>
  <si>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</si>
  <si>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</si>
  <si>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</si>
  <si>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</si>
  <si>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</si>
  <si>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</si>
  <si>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</si>
  <si>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</si>
  <si>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</si>
  <si>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</si>
  <si>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</si>
  <si>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</si>
  <si>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</si>
  <si>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</si>
  <si>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</si>
  <si>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</si>
  <si>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</si>
  <si>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</si>
  <si>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</si>
  <si>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</si>
  <si>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</si>
  <si>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</si>
  <si>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</si>
  <si>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</si>
  <si>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</si>
  <si>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</si>
  <si>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</si>
  <si>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</si>
  <si>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</si>
  <si>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</si>
  <si>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</si>
  <si>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</si>
  <si>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</si>
  <si>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</si>
  <si>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</si>
  <si>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</si>
  <si>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</si>
  <si>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</si>
  <si>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</si>
  <si>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</si>
  <si>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</si>
  <si>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</si>
  <si>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</si>
  <si>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</si>
  <si>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</si>
  <si>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</si>
  <si>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</si>
  <si>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</si>
  <si>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</si>
  <si>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</si>
  <si>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</si>
  <si>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</si>
  <si>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</si>
  <si>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</si>
  <si>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</si>
  <si>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</si>
  <si>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</si>
  <si>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</si>
  <si>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</si>
  <si>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</si>
  <si>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</si>
  <si>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</si>
  <si>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</si>
  <si>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</si>
  <si>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</si>
  <si>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</si>
  <si>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</si>
  <si>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</si>
  <si>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</si>
  <si>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</si>
  <si>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</si>
  <si>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</si>
  <si>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</si>
  <si>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</si>
  <si>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</si>
  <si>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</si>
  <si>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</si>
  <si>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</si>
  <si>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</si>
  <si>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</si>
  <si>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</si>
  <si>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</si>
  <si>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</si>
  <si>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</si>
  <si>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</si>
  <si>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</si>
  <si>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</si>
  <si>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</si>
  <si>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</si>
  <si>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</si>
  <si>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</si>
  <si>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</si>
  <si>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</si>
  <si>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</si>
  <si>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</si>
  <si>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</si>
  <si>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</si>
  <si>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</si>
  <si>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</si>
  <si>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</si>
  <si>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</si>
  <si>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</si>
  <si>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</si>
  <si>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</si>
  <si>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</si>
  <si>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</si>
  <si>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</si>
  <si>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</si>
  <si>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</si>
  <si>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</si>
  <si>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</si>
  <si>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</si>
  <si>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</si>
  <si>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</si>
  <si>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</si>
  <si>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</si>
  <si>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</si>
  <si>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</si>
  <si>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</si>
  <si>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</si>
  <si>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</si>
  <si>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</si>
  <si>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</si>
  <si>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</si>
  <si>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</si>
  <si>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</si>
  <si>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</si>
  <si>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</si>
  <si>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</si>
  <si>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</si>
  <si>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</si>
  <si>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</si>
  <si>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</si>
  <si>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</si>
  <si>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</si>
  <si>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</si>
  <si>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</si>
  <si>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</si>
  <si>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</si>
  <si>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</si>
  <si>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</si>
  <si>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</si>
  <si>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</si>
  <si>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</si>
  <si>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</si>
  <si>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</si>
  <si>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</si>
  <si>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</si>
  <si>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</si>
  <si>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</si>
  <si>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</si>
  <si>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</si>
  <si>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</si>
  <si>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</si>
  <si>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</si>
  <si>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</si>
  <si>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</si>
  <si>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</si>
  <si>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</si>
  <si>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</si>
  <si>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</si>
  <si>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</si>
  <si>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</si>
  <si>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</si>
  <si>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</si>
  <si>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</si>
  <si>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</si>
  <si>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</si>
  <si>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</si>
  <si>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</si>
  <si>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</si>
  <si>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</si>
  <si>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</si>
  <si>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</si>
  <si>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</si>
  <si>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</si>
  <si>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</si>
  <si>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</si>
  <si>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</si>
  <si>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</si>
  <si>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</si>
  <si>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</si>
  <si>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</si>
  <si>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</si>
  <si>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</si>
  <si>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</si>
  <si>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</si>
  <si>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</si>
  <si>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</si>
  <si>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</si>
  <si>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</si>
  <si>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</si>
  <si>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</si>
  <si>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</si>
  <si>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</si>
  <si>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</si>
  <si>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</si>
  <si>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</si>
  <si>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</si>
  <si>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</si>
  <si>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</si>
  <si>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</si>
  <si>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</si>
  <si>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</si>
  <si>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</si>
  <si>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</si>
  <si>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</si>
  <si>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</si>
  <si>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</si>
  <si>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</si>
  <si>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</si>
  <si>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</si>
  <si>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</si>
  <si>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</si>
  <si>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</si>
  <si>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</si>
  <si>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</si>
  <si>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</si>
  <si>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</si>
  <si>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</si>
  <si>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</si>
  <si>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</si>
  <si>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</si>
  <si>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</si>
  <si>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</si>
  <si>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</si>
  <si>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</si>
  <si>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</si>
  <si>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</si>
  <si>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</si>
  <si>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</si>
  <si>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</si>
  <si>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</si>
  <si>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</si>
  <si>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</si>
  <si>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</si>
  <si>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</si>
  <si>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</si>
  <si>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</si>
  <si>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</si>
  <si>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</si>
  <si>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</si>
  <si>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</si>
  <si>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</si>
  <si>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</si>
  <si>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</si>
  <si>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</si>
  <si>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</si>
  <si>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</si>
  <si>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</si>
  <si>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</si>
  <si>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</si>
  <si>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</si>
  <si>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</si>
  <si>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</si>
  <si>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</si>
  <si>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</si>
  <si>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</si>
  <si>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</si>
  <si>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</si>
  <si>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</si>
  <si>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</si>
  <si>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</si>
  <si>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</si>
  <si>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</si>
  <si>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</si>
  <si>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</si>
  <si>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</si>
  <si>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</si>
  <si>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</si>
  <si>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</si>
  <si>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</si>
  <si>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</si>
  <si>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</si>
  <si>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</si>
  <si>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</si>
  <si>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</si>
  <si>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</si>
  <si>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</si>
  <si>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</si>
  <si>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</si>
  <si>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</si>
  <si>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</si>
  <si>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</si>
  <si>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</si>
  <si>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</si>
  <si>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</si>
  <si>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</si>
  <si>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</si>
  <si>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</si>
  <si>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</si>
  <si>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</si>
  <si>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</si>
  <si>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</si>
  <si>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</si>
  <si>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</si>
  <si>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</si>
  <si>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</si>
  <si>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</si>
  <si>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</si>
  <si>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</si>
  <si>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</si>
  <si>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</si>
  <si>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</si>
  <si>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</si>
  <si>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</si>
  <si>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</si>
  <si>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</si>
  <si>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</si>
  <si>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</si>
  <si>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</si>
  <si>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</si>
  <si>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</si>
  <si>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</si>
  <si>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</si>
  <si>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</si>
  <si>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</si>
  <si>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</si>
  <si>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</si>
  <si>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</si>
  <si>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</si>
  <si>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</si>
  <si>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</si>
  <si>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</si>
  <si>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</si>
  <si>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</si>
  <si>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</si>
  <si>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</si>
  <si>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</si>
  <si>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</si>
  <si>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</si>
  <si>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</si>
  <si>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</si>
  <si>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</si>
  <si>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</si>
  <si>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</si>
  <si>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</si>
  <si>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</si>
  <si>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</si>
  <si>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</si>
  <si>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</si>
  <si>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</si>
  <si>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</si>
  <si>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</si>
  <si>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</si>
  <si>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</si>
  <si>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</si>
  <si>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</si>
  <si>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</si>
  <si>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</si>
  <si>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</si>
  <si>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</si>
  <si>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</si>
  <si>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</si>
  <si>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</si>
  <si>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</si>
  <si>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</si>
  <si>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</si>
  <si>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</si>
  <si>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</si>
  <si>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</si>
  <si>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</si>
  <si>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</si>
  <si>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</si>
  <si>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</si>
  <si>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</si>
  <si>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</si>
  <si>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</si>
  <si>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</si>
  <si>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</si>
  <si>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</si>
  <si>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</si>
  <si>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</si>
  <si>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</si>
  <si>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</si>
  <si>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</si>
  <si>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</si>
  <si>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</si>
  <si>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</si>
  <si>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</si>
  <si>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</si>
  <si>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</si>
  <si>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</si>
  <si>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</si>
  <si>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</si>
  <si>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</si>
  <si>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</si>
  <si>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</si>
  <si>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</si>
  <si>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</si>
  <si>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</si>
  <si>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</si>
  <si>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</si>
  <si>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</si>
  <si>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</si>
  <si>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</si>
  <si>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</si>
  <si>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</si>
  <si>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</si>
  <si>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</si>
  <si>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</si>
  <si>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</si>
  <si>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</si>
  <si>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</si>
  <si>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</si>
  <si>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</si>
  <si>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</si>
  <si>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</si>
  <si>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</si>
  <si>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</si>
  <si>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</si>
  <si>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</si>
  <si>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</si>
  <si>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</si>
  <si>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</si>
  <si>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</si>
  <si>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</si>
  <si>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</si>
  <si>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</si>
  <si>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</si>
  <si>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</si>
  <si>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</si>
  <si>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</si>
  <si>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</si>
  <si>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</si>
  <si>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</si>
  <si>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</si>
  <si>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</si>
  <si>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</si>
  <si>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</si>
  <si>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</si>
  <si>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</si>
  <si>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</si>
  <si>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</si>
  <si>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</si>
  <si>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</si>
  <si>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</si>
  <si>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</si>
  <si>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</si>
  <si>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</si>
  <si>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</si>
  <si>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</si>
  <si>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</si>
  <si>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</si>
  <si>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</si>
  <si>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</si>
  <si>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</si>
  <si>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</si>
  <si>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</si>
  <si>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</si>
  <si>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</si>
  <si>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</si>
  <si>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</si>
  <si>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</si>
  <si>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</si>
  <si>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</si>
  <si>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</si>
  <si>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</si>
  <si>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</si>
  <si>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</si>
  <si>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</si>
  <si>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</si>
  <si>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</si>
  <si>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</si>
  <si>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</si>
  <si>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</si>
  <si>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</si>
  <si>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</si>
  <si>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</si>
  <si>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</si>
  <si>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</si>
  <si>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</si>
  <si>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</si>
  <si>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</si>
  <si>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</si>
  <si>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</si>
  <si>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</si>
  <si>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</si>
  <si>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</si>
  <si>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</si>
  <si>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</si>
  <si>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</si>
  <si>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</si>
  <si>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</si>
  <si>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</si>
  <si>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</si>
  <si>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</si>
  <si>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</si>
  <si>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</si>
  <si>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</si>
  <si>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</si>
  <si>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</si>
  <si>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</si>
  <si>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</si>
  <si>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</si>
  <si>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</si>
  <si>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</si>
  <si>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</si>
  <si>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</si>
  <si>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</si>
  <si>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</si>
  <si>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</si>
  <si>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</si>
  <si>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</si>
  <si>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</si>
  <si>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</si>
  <si>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</si>
  <si>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</si>
  <si>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</si>
  <si>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</si>
  <si>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</si>
  <si>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</si>
  <si>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</si>
  <si>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</si>
  <si>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</si>
  <si>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</si>
  <si>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</si>
  <si>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</si>
  <si>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</si>
  <si>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</si>
  <si>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</si>
  <si>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</si>
  <si>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</si>
  <si>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</si>
  <si>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</si>
  <si>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</si>
  <si>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</si>
  <si>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</si>
  <si>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</si>
  <si>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</si>
  <si>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</si>
  <si>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</si>
  <si>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</si>
  <si>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</si>
  <si>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</si>
  <si>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</si>
  <si>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</si>
  <si>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</si>
  <si>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</si>
  <si>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</si>
  <si>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</si>
  <si>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</si>
  <si>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</si>
  <si>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</si>
  <si>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</si>
  <si>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</si>
  <si>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</si>
  <si>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</si>
  <si>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</si>
  <si>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</si>
  <si>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</si>
  <si>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</si>
  <si>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</si>
  <si>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</si>
  <si>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</si>
  <si>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</si>
  <si>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</si>
  <si>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</si>
  <si>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</si>
  <si>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</si>
  <si>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</si>
  <si>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</si>
  <si>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</si>
  <si>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</si>
  <si>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</si>
  <si>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</si>
  <si>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</si>
  <si>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</si>
  <si>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</si>
  <si>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</si>
  <si>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</si>
  <si>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</si>
  <si>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</si>
  <si>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</si>
  <si>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</si>
  <si>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</si>
  <si>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</si>
  <si>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</si>
  <si>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</si>
  <si>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</si>
  <si>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</si>
  <si>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</si>
  <si>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</si>
  <si>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</si>
  <si>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</si>
  <si>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</si>
  <si>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</si>
  <si>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</si>
  <si>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</si>
  <si>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</si>
  <si>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</si>
  <si>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</si>
  <si>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</si>
  <si>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</si>
  <si>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</si>
  <si>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</si>
  <si>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</si>
  <si>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</si>
  <si>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</si>
  <si>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</si>
  <si>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</si>
  <si>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</si>
  <si>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</si>
  <si>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</si>
  <si>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</si>
  <si>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</si>
  <si>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</si>
  <si>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</si>
  <si>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</si>
  <si>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</si>
  <si>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</si>
  <si>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</si>
  <si>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</si>
  <si>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</si>
  <si>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</si>
  <si>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</si>
  <si>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</si>
  <si>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</si>
  <si>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</si>
  <si>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</si>
  <si>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</si>
  <si>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</si>
  <si>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</si>
  <si>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</si>
  <si>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</si>
  <si>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</si>
  <si>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</si>
  <si>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</si>
  <si>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</si>
  <si>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</si>
  <si>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</si>
  <si>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</si>
  <si>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</si>
  <si>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</si>
  <si>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</si>
  <si>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</si>
  <si>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</si>
  <si>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</si>
  <si>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</si>
  <si>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</si>
  <si>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</si>
  <si>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</si>
  <si>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</si>
  <si>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</si>
  <si>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</si>
  <si>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</si>
  <si>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</si>
  <si>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</si>
  <si>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</si>
  <si>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</si>
  <si>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</si>
  <si>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</si>
  <si>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</si>
  <si>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</si>
  <si>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</si>
  <si>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</si>
  <si>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</si>
  <si>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</si>
  <si>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</si>
  <si>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</si>
  <si>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</si>
  <si>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</si>
  <si>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</si>
  <si>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</si>
  <si>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</si>
  <si>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</si>
  <si>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</si>
  <si>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</si>
  <si>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</si>
  <si>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</si>
  <si>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</si>
  <si>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</si>
  <si>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</si>
  <si>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</si>
  <si>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</si>
  <si>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</si>
  <si>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</si>
  <si>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</si>
  <si>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</si>
  <si>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</si>
  <si>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</si>
  <si>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</si>
  <si>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</si>
  <si>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</si>
  <si>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</si>
  <si>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</si>
  <si>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</si>
  <si>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</si>
  <si>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</si>
  <si>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</si>
  <si>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</si>
  <si>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</si>
  <si>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</si>
  <si>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</si>
  <si>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</si>
  <si>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</si>
  <si>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</si>
  <si>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</si>
  <si>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</si>
  <si>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</si>
  <si>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</si>
  <si>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</si>
  <si>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</si>
  <si>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</si>
  <si>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</si>
  <si>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</si>
  <si>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</si>
  <si>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</si>
  <si>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</si>
  <si>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</si>
  <si>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</si>
  <si>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</si>
  <si>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</si>
  <si>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</si>
  <si>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</si>
  <si>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</si>
  <si>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</si>
  <si>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</si>
  <si>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</si>
  <si>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</si>
  <si>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</si>
  <si>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</si>
  <si>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</si>
  <si>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</si>
  <si>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</si>
  <si>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</si>
  <si>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</si>
  <si>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</si>
  <si>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</si>
  <si>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</si>
  <si>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</si>
  <si>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</si>
  <si>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</si>
  <si>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</si>
  <si>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</si>
  <si>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</si>
  <si>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</si>
  <si>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</si>
  <si>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</si>
  <si>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</si>
  <si>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</si>
  <si>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</si>
  <si>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</si>
  <si>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</si>
  <si>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</si>
  <si>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</si>
  <si>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</si>
  <si>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</si>
  <si>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</si>
  <si>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</si>
  <si>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</si>
  <si>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</si>
  <si>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</si>
  <si>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</si>
  <si>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</si>
  <si>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</si>
  <si>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</si>
  <si>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</si>
  <si>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</si>
  <si>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</si>
  <si>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</si>
  <si>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</si>
  <si>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</si>
  <si>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</si>
  <si>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</si>
  <si>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</si>
  <si>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</si>
  <si>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</si>
  <si>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</si>
  <si>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</si>
  <si>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</si>
  <si>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</si>
  <si>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</si>
  <si>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</si>
  <si>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</si>
  <si>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</si>
  <si>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</si>
  <si>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</si>
  <si>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</si>
  <si>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</si>
  <si>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</si>
  <si>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</si>
  <si>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</si>
  <si>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</si>
  <si>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</si>
  <si>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</si>
  <si>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</si>
  <si>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</si>
  <si>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</si>
  <si>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</si>
  <si>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</si>
  <si>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</si>
  <si>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</si>
  <si>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</si>
  <si>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</si>
  <si>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</si>
  <si>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</si>
  <si>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</si>
  <si>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</si>
  <si>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</si>
  <si>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</si>
  <si>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</si>
  <si>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</si>
  <si>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</si>
  <si>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</si>
  <si>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</si>
  <si>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</si>
  <si>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</si>
  <si>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</si>
  <si>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</si>
  <si>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</si>
  <si>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</si>
  <si>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</si>
  <si>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</si>
  <si>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</si>
  <si>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</si>
  <si>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</si>
  <si>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</si>
  <si>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</si>
  <si>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</si>
  <si>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</si>
  <si>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</si>
  <si>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</si>
  <si>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</si>
  <si>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</si>
  <si>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</si>
  <si>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</si>
  <si>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</si>
  <si>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</si>
  <si>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</si>
  <si>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</si>
  <si>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</si>
  <si>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</si>
  <si>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</si>
  <si>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</si>
  <si>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</si>
  <si>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</si>
  <si>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</si>
  <si>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</si>
  <si>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</si>
  <si>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</si>
  <si>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</si>
  <si>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</si>
  <si>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</si>
  <si>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</si>
  <si>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</si>
  <si>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</si>
  <si>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</si>
  <si>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</si>
  <si>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</si>
  <si>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</si>
  <si>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</si>
  <si>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</si>
  <si>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</si>
  <si>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</si>
  <si>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</si>
  <si>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</si>
  <si>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</si>
  <si>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</si>
  <si>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</si>
  <si>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</si>
  <si>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</si>
  <si>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</si>
  <si>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</si>
  <si>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</si>
  <si>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</si>
  <si>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</si>
  <si>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</si>
  <si>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</si>
  <si>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</si>
  <si>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</si>
  <si>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</si>
  <si>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</si>
  <si>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</si>
  <si>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</si>
  <si>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</si>
  <si>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</si>
  <si>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</si>
  <si>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</si>
  <si>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</si>
  <si>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</si>
  <si>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</si>
  <si>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</si>
  <si>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</si>
  <si>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</si>
  <si>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</si>
  <si>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</si>
  <si>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</si>
  <si>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</si>
  <si>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</si>
  <si>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</si>
  <si>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</si>
  <si>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</si>
  <si>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</si>
  <si>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</si>
  <si>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</si>
  <si>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</si>
  <si>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</si>
  <si>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</si>
  <si>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</si>
  <si>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</si>
  <si>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</si>
  <si>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</si>
  <si>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</si>
  <si>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</si>
  <si>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</si>
  <si>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</si>
  <si>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</si>
  <si>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</si>
  <si>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</si>
  <si>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</si>
  <si>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</si>
  <si>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</si>
  <si>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</si>
  <si>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</si>
  <si>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</si>
  <si>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</si>
  <si>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</si>
  <si>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</si>
  <si>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</si>
  <si>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</si>
  <si>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</si>
  <si>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</si>
  <si>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</si>
  <si>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</si>
  <si>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</si>
  <si>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</si>
  <si>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</si>
  <si>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</si>
  <si>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</si>
  <si>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</si>
  <si>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</si>
  <si>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</si>
  <si>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</si>
  <si>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</si>
  <si>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</si>
  <si>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</si>
  <si>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</si>
  <si>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</si>
  <si>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</si>
  <si>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</si>
  <si>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</si>
  <si>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</si>
  <si>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</si>
  <si>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</si>
  <si>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</si>
  <si>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</si>
  <si>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</si>
  <si>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</si>
  <si>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</si>
  <si>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</si>
  <si>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</si>
  <si>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</si>
  <si>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</si>
  <si>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</si>
  <si>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</si>
  <si>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</si>
  <si>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</si>
  <si>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</si>
  <si>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</si>
  <si>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</si>
  <si>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</si>
  <si>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</si>
  <si>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</si>
  <si>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</si>
  <si>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</si>
  <si>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</si>
  <si>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</si>
  <si>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</si>
  <si>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</si>
  <si>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</si>
  <si>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</si>
  <si>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</si>
  <si>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</si>
  <si>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</si>
  <si>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</si>
  <si>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</si>
  <si>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</si>
  <si>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</si>
  <si>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</si>
  <si>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</si>
  <si>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</si>
  <si>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</si>
  <si>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</si>
  <si>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</si>
  <si>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</si>
  <si>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</si>
  <si>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</si>
  <si>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</si>
  <si>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</si>
  <si>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</si>
  <si>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</si>
  <si>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</si>
  <si>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</si>
  <si>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</si>
  <si>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</si>
  <si>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</si>
  <si>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</si>
  <si>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</si>
  <si>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</si>
  <si>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</si>
  <si>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</si>
  <si>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</si>
  <si>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</si>
  <si>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</si>
  <si>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</si>
  <si>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</si>
  <si>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</si>
  <si>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</si>
  <si>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</si>
  <si>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</si>
  <si>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</si>
  <si>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</si>
  <si>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</si>
  <si>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</si>
  <si>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</si>
  <si>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</si>
  <si>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</si>
  <si>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</si>
  <si>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</si>
  <si>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</si>
  <si>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</si>
  <si>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</si>
  <si>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</si>
  <si>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</si>
  <si>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</si>
  <si>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</si>
  <si>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</si>
  <si>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</si>
  <si>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</si>
  <si>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</si>
  <si>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</si>
  <si>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</si>
  <si>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</si>
  <si>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</si>
  <si>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</si>
  <si>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</si>
  <si>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</si>
  <si>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</si>
  <si>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</si>
  <si>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</si>
  <si>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</si>
  <si>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</si>
  <si>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</si>
  <si>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</si>
  <si>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</si>
  <si>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</si>
  <si>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</si>
  <si>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</si>
  <si>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</si>
  <si>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</si>
  <si>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</si>
  <si>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</si>
  <si>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</si>
  <si>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</si>
  <si>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</si>
  <si>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</si>
  <si>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</si>
  <si>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</si>
  <si>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</si>
  <si>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</si>
  <si>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</si>
  <si>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</si>
  <si>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</si>
  <si>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</si>
  <si>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</si>
  <si>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</si>
  <si>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</si>
  <si>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</si>
  <si>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</si>
  <si>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</si>
  <si>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</si>
  <si>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</si>
  <si>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</si>
  <si>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</si>
  <si>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</si>
  <si>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</si>
  <si>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</si>
  <si>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</si>
  <si>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</si>
  <si>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</si>
  <si>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</si>
  <si>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</si>
  <si>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</si>
  <si>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</si>
  <si>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</si>
  <si>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</si>
  <si>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</si>
  <si>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</si>
  <si>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</si>
  <si>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</si>
  <si>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</si>
  <si>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</si>
  <si>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</si>
  <si>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</si>
  <si>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</si>
  <si>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</si>
  <si>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</si>
  <si>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</si>
  <si>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</si>
  <si>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</si>
  <si>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</si>
  <si>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</si>
  <si>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</si>
  <si>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</si>
  <si>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</si>
  <si>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</si>
  <si>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</si>
  <si>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</si>
  <si>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</si>
  <si>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</si>
  <si>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</si>
  <si>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</si>
  <si>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</si>
  <si>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</si>
  <si>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</si>
  <si>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</si>
  <si>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</si>
  <si>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</si>
  <si>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</si>
  <si>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</si>
  <si>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</si>
  <si>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</si>
  <si>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</si>
  <si>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</si>
  <si>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</si>
  <si>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</si>
  <si>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</si>
  <si>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</si>
  <si>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</si>
  <si>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</si>
  <si>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</si>
  <si>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</si>
  <si>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</si>
  <si>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</si>
  <si>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</si>
  <si>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</si>
  <si>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</si>
  <si>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</si>
  <si>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</si>
  <si>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</si>
  <si>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</si>
  <si>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</si>
  <si>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</si>
  <si>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</si>
  <si>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</si>
  <si>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</si>
  <si>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</si>
  <si>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</si>
  <si>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</si>
  <si>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</si>
  <si>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</si>
  <si>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</si>
  <si>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</si>
  <si>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</si>
  <si>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</si>
  <si>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</si>
  <si>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</si>
  <si>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</si>
  <si>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</si>
  <si>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</si>
  <si>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</si>
  <si>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</si>
  <si>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</si>
  <si>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</si>
  <si>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</si>
  <si>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</si>
  <si>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</si>
  <si>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</si>
  <si>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</si>
  <si>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</si>
  <si>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</si>
  <si>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</si>
  <si>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</si>
  <si>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</si>
  <si>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</si>
  <si>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</si>
  <si>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</si>
  <si>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</si>
  <si>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</si>
  <si>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</si>
  <si>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</si>
  <si>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</si>
  <si>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</si>
  <si>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</si>
  <si>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</si>
  <si>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</si>
  <si>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</si>
  <si>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</si>
  <si>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</si>
  <si>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</si>
  <si>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</si>
  <si>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</si>
  <si>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</si>
  <si>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</si>
  <si>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</si>
  <si>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</si>
  <si>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</si>
  <si>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</si>
  <si>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</si>
  <si>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</si>
  <si>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</si>
  <si>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</si>
  <si>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</si>
  <si>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</si>
  <si>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</si>
  <si>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</si>
  <si>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</si>
  <si>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</si>
  <si>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</si>
  <si>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</si>
  <si>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</si>
  <si>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</si>
  <si>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</si>
  <si>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</si>
  <si>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</si>
  <si>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</si>
  <si>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</si>
  <si>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</si>
  <si>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</si>
  <si>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</si>
  <si>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</si>
  <si>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</si>
  <si>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</si>
  <si>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</si>
  <si>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</si>
  <si>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</si>
  <si>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</si>
  <si>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</si>
  <si>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</si>
  <si>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</si>
  <si>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</si>
  <si>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</si>
  <si>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</si>
  <si>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</si>
  <si>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</si>
  <si>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</si>
  <si>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</si>
  <si>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</si>
  <si>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</si>
  <si>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</si>
  <si>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</si>
  <si>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</si>
  <si>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</si>
  <si>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</si>
  <si>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</si>
  <si>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</si>
  <si>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</si>
  <si>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</si>
  <si>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</si>
  <si>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</si>
  <si>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</si>
  <si>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</si>
  <si>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</si>
  <si>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</si>
  <si>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</si>
  <si>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</si>
  <si>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</si>
  <si>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</si>
  <si>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</si>
  <si>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</si>
  <si>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</si>
  <si>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</si>
  <si>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</si>
  <si>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</si>
  <si>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</si>
  <si>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</si>
  <si>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</si>
  <si>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</si>
  <si>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</si>
  <si>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</si>
  <si>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</si>
  <si>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</si>
  <si>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</si>
  <si>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</si>
  <si>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</si>
  <si>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</si>
  <si>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</si>
  <si>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</si>
  <si>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</si>
  <si>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</si>
  <si>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</si>
  <si>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</si>
  <si>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</si>
  <si>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</si>
  <si>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</si>
  <si>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</si>
  <si>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</si>
  <si>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</si>
  <si>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</si>
  <si>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</si>
  <si>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</si>
  <si>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</si>
  <si>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</si>
  <si>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</si>
  <si>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</si>
  <si>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</si>
  <si>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</si>
  <si>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</si>
  <si>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</si>
  <si>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</si>
  <si>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</si>
  <si>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</si>
  <si>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</si>
  <si>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</si>
  <si>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</si>
  <si>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</si>
  <si>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</si>
  <si>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</si>
  <si>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</si>
  <si>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</si>
  <si>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</si>
  <si>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</si>
  <si>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</si>
  <si>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</si>
  <si>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</si>
  <si>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</si>
  <si>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</si>
  <si>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</si>
  <si>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</si>
  <si>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</si>
  <si>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</si>
  <si>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</si>
  <si>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</si>
  <si>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</si>
  <si>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</si>
  <si>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</si>
  <si>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</si>
  <si>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</si>
  <si>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</si>
  <si>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</si>
  <si>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</si>
  <si>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</si>
  <si>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</si>
  <si>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</si>
  <si>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</si>
  <si>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</si>
  <si>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</si>
  <si>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</si>
  <si>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</si>
  <si>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</si>
  <si>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</si>
  <si>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</si>
  <si>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</si>
  <si>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</si>
  <si>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</si>
  <si>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</si>
  <si>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</si>
  <si>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</si>
  <si>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</si>
  <si>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</si>
  <si>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</si>
  <si>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</si>
  <si>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</si>
  <si>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</si>
  <si>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</si>
  <si>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</si>
  <si>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</si>
  <si>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</si>
  <si>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</si>
  <si>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</si>
  <si>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</si>
  <si>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</si>
  <si>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</si>
  <si>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</si>
  <si>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</si>
  <si>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</si>
  <si>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</si>
  <si>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</si>
  <si>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</si>
  <si>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</si>
  <si>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</si>
  <si>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</si>
  <si>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</si>
  <si>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</si>
  <si>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</si>
  <si>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</si>
  <si>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</si>
  <si>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</si>
  <si>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</si>
  <si>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</si>
  <si>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</si>
  <si>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</si>
  <si>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</si>
  <si>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</si>
  <si>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</si>
  <si>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</si>
  <si>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</si>
  <si>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</si>
  <si>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</si>
  <si>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</si>
  <si>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</si>
  <si>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</si>
  <si>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</si>
  <si>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</si>
  <si>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</si>
  <si>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</si>
  <si>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</si>
  <si>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</si>
  <si>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</si>
  <si>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</si>
  <si>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</si>
  <si>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</si>
  <si>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</si>
  <si>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</si>
  <si>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</si>
  <si>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</si>
  <si>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</si>
  <si>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</si>
  <si>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</si>
  <si>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</si>
  <si>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</si>
  <si>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</si>
  <si>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</si>
  <si>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</si>
  <si>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</si>
  <si>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</si>
  <si>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</si>
  <si>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</si>
  <si>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</si>
  <si>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</si>
  <si>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</si>
  <si>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</si>
  <si>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</si>
  <si>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</si>
  <si>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</si>
  <si>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</si>
  <si>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</si>
  <si>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</si>
  <si>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</si>
  <si>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</si>
  <si>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</si>
  <si>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</si>
  <si>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</si>
  <si>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</si>
  <si>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</si>
  <si>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</si>
  <si>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</si>
  <si>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</si>
  <si>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</si>
  <si>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</si>
  <si>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</si>
  <si>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</si>
  <si>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</si>
  <si>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</si>
  <si>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</si>
  <si>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</si>
  <si>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</si>
  <si>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</si>
  <si>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</si>
  <si>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</si>
  <si>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</si>
  <si>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</si>
  <si>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</si>
  <si>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</si>
  <si>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</si>
  <si>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</si>
  <si>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</si>
  <si>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</si>
  <si>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</si>
  <si>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</si>
  <si>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</si>
  <si>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</si>
  <si>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</si>
  <si>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</si>
  <si>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</si>
  <si>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</si>
  <si>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</si>
  <si>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</si>
  <si>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</si>
  <si>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</si>
  <si>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</si>
  <si>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</si>
  <si>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</si>
  <si>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</si>
  <si>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</si>
  <si>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</si>
  <si>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</si>
  <si>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</si>
  <si>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</si>
  <si>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</si>
  <si>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</si>
  <si>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</si>
  <si>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</si>
  <si>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</si>
  <si>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</si>
  <si>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</si>
  <si>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</si>
  <si>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</si>
  <si>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</si>
  <si>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</si>
  <si>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</si>
  <si>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</si>
  <si>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</si>
  <si>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</si>
  <si>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</si>
  <si>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</si>
  <si>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</si>
  <si>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</si>
  <si>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</si>
  <si>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</si>
  <si>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</si>
  <si>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</si>
  <si>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</si>
  <si>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</si>
  <si>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</si>
  <si>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</si>
  <si>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</si>
  <si>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</si>
  <si>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</si>
  <si>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</si>
  <si>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</si>
  <si>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</si>
  <si>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</si>
  <si>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</si>
  <si>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</si>
  <si>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</si>
  <si>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</si>
  <si>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</si>
  <si>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</si>
  <si>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</si>
  <si>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</si>
  <si>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</si>
  <si>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</si>
  <si>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</si>
  <si>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</si>
  <si>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</si>
  <si>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</si>
  <si>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</si>
  <si>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</si>
  <si>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</si>
  <si>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</si>
  <si>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</si>
  <si>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</si>
  <si>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</si>
  <si>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</si>
  <si>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</si>
  <si>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</si>
  <si>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</si>
  <si>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</si>
  <si>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</si>
  <si>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</si>
  <si>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</si>
  <si>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</si>
  <si>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</si>
  <si>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</si>
  <si>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</si>
  <si>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</si>
  <si>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</si>
  <si>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</si>
  <si>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</si>
  <si>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</si>
  <si>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</si>
  <si>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</si>
  <si>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</si>
  <si>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</si>
  <si>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</si>
  <si>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</si>
  <si>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</si>
  <si>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</si>
  <si>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</si>
  <si>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</si>
  <si>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</si>
  <si>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</si>
  <si>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</si>
  <si>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</si>
  <si>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</si>
  <si>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</si>
  <si>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</si>
  <si>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</si>
  <si>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</si>
  <si>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</si>
  <si>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</si>
  <si>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</si>
  <si>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</si>
  <si>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</si>
  <si>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</si>
  <si>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</si>
  <si>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</si>
  <si>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</si>
  <si>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</si>
  <si>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</si>
  <si>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</si>
  <si>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</si>
  <si>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</si>
  <si>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</si>
  <si>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</si>
  <si>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</si>
  <si>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</si>
  <si>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</si>
  <si>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</si>
  <si>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</si>
  <si>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</si>
  <si>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</si>
  <si>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</si>
  <si>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</si>
  <si>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</si>
  <si>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</si>
  <si>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</si>
  <si>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</si>
  <si>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</si>
  <si>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</si>
  <si>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</si>
  <si>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</si>
  <si>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</si>
  <si>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</si>
  <si>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</si>
  <si>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</si>
  <si>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</si>
  <si>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</si>
  <si>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</si>
  <si>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</si>
  <si>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</si>
  <si>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</si>
  <si>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</si>
  <si>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</si>
  <si>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</si>
  <si>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</si>
  <si>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</si>
  <si>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</si>
  <si>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</si>
  <si>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</si>
  <si>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</si>
  <si>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</si>
  <si>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</si>
  <si>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</si>
  <si>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</si>
  <si>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</si>
  <si>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</si>
  <si>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</si>
  <si>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</si>
  <si>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</si>
  <si>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</si>
  <si>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</si>
  <si>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</si>
  <si>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</si>
  <si>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</si>
  <si>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</si>
  <si>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</si>
  <si>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</si>
  <si>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</si>
  <si>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</si>
  <si>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</si>
  <si>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</si>
  <si>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</si>
  <si>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</si>
  <si>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</si>
  <si>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</si>
  <si>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</si>
  <si>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</si>
  <si>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</si>
  <si>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</si>
  <si>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</si>
  <si>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</si>
  <si>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</si>
  <si>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</si>
  <si>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</si>
  <si>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</si>
  <si>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</si>
  <si>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</si>
  <si>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</si>
  <si>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</si>
  <si>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</si>
  <si>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</si>
  <si>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</si>
  <si>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</si>
  <si>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</si>
  <si>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</si>
  <si>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</si>
  <si>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</si>
  <si>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</si>
  <si>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</si>
  <si>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</si>
  <si>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</si>
  <si>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</si>
  <si>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</si>
  <si>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</si>
  <si>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</si>
  <si>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</si>
  <si>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</si>
  <si>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</si>
  <si>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</si>
  <si>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</si>
  <si>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</si>
  <si>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</si>
  <si>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</si>
  <si>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</si>
  <si>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</si>
  <si>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</si>
  <si>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</si>
  <si>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</si>
  <si>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</si>
  <si>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</si>
  <si>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</si>
  <si>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</si>
  <si>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</si>
  <si>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</si>
  <si>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</si>
  <si>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</si>
  <si>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</si>
  <si>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</si>
  <si>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</si>
  <si>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</si>
  <si>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</si>
  <si>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</si>
  <si>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</si>
  <si>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</si>
  <si>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</si>
  <si>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</si>
  <si>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</si>
  <si>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</si>
  <si>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</si>
  <si>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</si>
  <si>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</si>
  <si>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</si>
  <si>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</si>
  <si>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</si>
  <si>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</si>
  <si>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</si>
  <si>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</si>
  <si>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</si>
  <si>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</si>
  <si>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</si>
  <si>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</si>
  <si>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</si>
  <si>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</si>
  <si>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</si>
  <si>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</si>
  <si>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</si>
  <si>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</si>
  <si>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</si>
  <si>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</si>
  <si>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</si>
  <si>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</si>
  <si>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</si>
  <si>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</si>
  <si>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</si>
  <si>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</si>
  <si>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</si>
  <si>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</si>
  <si>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</si>
  <si>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</si>
  <si>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</si>
  <si>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</si>
  <si>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</si>
  <si>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</si>
  <si>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</si>
  <si>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</si>
  <si>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</si>
  <si>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</si>
  <si>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</si>
  <si>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</si>
  <si>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</si>
  <si>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</si>
  <si>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</si>
  <si>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</si>
  <si>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</si>
  <si>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</si>
  <si>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</si>
  <si>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</si>
  <si>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</si>
  <si>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</si>
  <si>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</si>
  <si>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</si>
  <si>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</si>
  <si>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</si>
  <si>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</si>
  <si>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</si>
  <si>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</si>
  <si>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</si>
  <si>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</si>
  <si>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</si>
  <si>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</si>
  <si>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</si>
  <si>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</si>
  <si>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</si>
  <si>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</si>
  <si>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</si>
  <si>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</si>
  <si>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</si>
  <si>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</si>
  <si>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</si>
  <si>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</si>
  <si>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</si>
  <si>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</si>
  <si>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</si>
  <si>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</si>
  <si>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</si>
  <si>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</si>
  <si>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</si>
  <si>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</si>
  <si>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</si>
  <si>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</si>
  <si>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</si>
  <si>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</si>
  <si>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</si>
  <si>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</si>
  <si>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</si>
  <si>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</si>
  <si>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</si>
  <si>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</si>
  <si>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</si>
  <si>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</si>
  <si>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</si>
  <si>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</si>
  <si>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</si>
  <si>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</si>
  <si>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</si>
  <si>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</si>
  <si>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</si>
  <si>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</si>
  <si>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</si>
  <si>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</si>
  <si>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</si>
  <si>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</si>
  <si>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</si>
  <si>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</si>
  <si>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</si>
  <si>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</si>
  <si>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</si>
  <si>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</si>
  <si>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</si>
  <si>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</si>
  <si>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</si>
  <si>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</si>
  <si>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</si>
  <si>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</si>
  <si>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</si>
  <si>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</si>
  <si>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</si>
  <si>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</si>
  <si>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</si>
  <si>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</si>
  <si>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</si>
  <si>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</si>
  <si>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</si>
  <si>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</si>
  <si>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</si>
  <si>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</si>
  <si>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</si>
  <si>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</si>
  <si>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</si>
  <si>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</si>
  <si>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</si>
  <si>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</si>
  <si>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</si>
  <si>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</si>
  <si>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</si>
  <si>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</si>
  <si>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</si>
  <si>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</si>
  <si>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</si>
  <si>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</si>
  <si>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</si>
  <si>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</si>
  <si>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</si>
  <si>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</si>
  <si>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</si>
  <si>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</si>
  <si>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</si>
  <si>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</si>
  <si>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</si>
  <si>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</si>
  <si>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</si>
  <si>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</si>
  <si>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</si>
  <si>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</si>
  <si>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</si>
  <si>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</si>
  <si>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</si>
  <si>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</si>
  <si>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</si>
  <si>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</si>
  <si>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</si>
  <si>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</si>
  <si>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</si>
  <si>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</si>
  <si>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</si>
  <si>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</si>
  <si>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</si>
  <si>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</si>
  <si>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</si>
  <si>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</si>
  <si>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</si>
  <si>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</si>
  <si>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</si>
  <si>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</si>
  <si>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</si>
  <si>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</si>
  <si>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</si>
  <si>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</si>
  <si>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</si>
  <si>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</si>
  <si>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</si>
  <si>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</si>
  <si>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</si>
  <si>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</si>
  <si>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</si>
  <si>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</si>
  <si>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</si>
  <si>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</si>
  <si>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</si>
  <si>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</si>
  <si>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</si>
  <si>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</si>
  <si>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</si>
  <si>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</si>
  <si>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</si>
  <si>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</si>
  <si>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</si>
  <si>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</si>
  <si>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</si>
  <si>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</si>
  <si>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</si>
  <si>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</si>
  <si>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</si>
  <si>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</si>
  <si>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</si>
  <si>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</si>
  <si>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</si>
  <si>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</si>
  <si>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</si>
  <si>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</si>
  <si>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</si>
  <si>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</si>
  <si>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</si>
  <si>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</si>
  <si>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</si>
  <si>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</si>
  <si>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</si>
  <si>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</si>
  <si>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</si>
  <si>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</si>
  <si>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</si>
  <si>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</si>
  <si>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</si>
  <si>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</si>
  <si>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</si>
  <si>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</si>
  <si>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</si>
  <si>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</si>
  <si>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</si>
  <si>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</si>
  <si>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</si>
  <si>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</si>
  <si>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</si>
  <si>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</si>
  <si>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</si>
  <si>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</si>
  <si>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</si>
  <si>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</si>
  <si>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</si>
  <si>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</si>
  <si>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</si>
  <si>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</si>
  <si>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</si>
  <si>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</si>
  <si>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</si>
  <si>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</si>
  <si>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</si>
  <si>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</si>
  <si>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</si>
  <si>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</si>
  <si>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</si>
  <si>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</si>
  <si>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</si>
  <si>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</si>
  <si>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</si>
  <si>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</si>
  <si>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</si>
  <si>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</si>
  <si>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</si>
  <si>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</si>
  <si>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</si>
  <si>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</si>
  <si>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</si>
  <si>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</si>
  <si>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</si>
  <si>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</si>
  <si>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</si>
  <si>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</si>
  <si>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</si>
  <si>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</si>
  <si>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</si>
  <si>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</si>
  <si>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</si>
  <si>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</si>
  <si>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</si>
  <si>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</si>
  <si>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</si>
  <si>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</si>
  <si>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</si>
  <si>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</si>
  <si>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</si>
  <si>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</si>
  <si>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</si>
  <si>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</si>
  <si>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</si>
  <si>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</si>
  <si>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</si>
  <si>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</si>
  <si>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</si>
  <si>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</si>
  <si>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</si>
  <si>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</si>
  <si>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</si>
  <si>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</si>
  <si>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</si>
  <si>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</si>
  <si>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</si>
  <si>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</si>
  <si>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</si>
  <si>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</si>
  <si>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</si>
  <si>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</si>
  <si>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</si>
  <si>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</si>
  <si>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</si>
  <si>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</si>
  <si>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</si>
  <si>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</si>
  <si>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</si>
  <si>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</si>
  <si>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</si>
  <si>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</si>
  <si>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</si>
  <si>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</si>
  <si>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</si>
  <si>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</si>
  <si>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</si>
  <si>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</si>
  <si>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</si>
  <si>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</si>
  <si>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</si>
  <si>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</si>
  <si>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</si>
  <si>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</si>
  <si>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</si>
  <si>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</si>
  <si>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</si>
  <si>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</si>
  <si>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</si>
  <si>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</si>
  <si>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</si>
  <si>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</si>
  <si>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</si>
  <si>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</si>
  <si>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</si>
  <si>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</si>
  <si>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</si>
  <si>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</si>
  <si>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</si>
  <si>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</si>
  <si>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</si>
  <si>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</si>
  <si>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</si>
  <si>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</si>
  <si>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</si>
  <si>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</si>
  <si>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</si>
  <si>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</si>
  <si>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</si>
  <si>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</si>
  <si>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</si>
  <si>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</si>
  <si>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</si>
  <si>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</si>
  <si>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</si>
  <si>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</si>
  <si>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</si>
  <si>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</si>
  <si>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</si>
  <si>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</si>
  <si>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</si>
  <si>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</si>
  <si>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</si>
  <si>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</si>
  <si>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</si>
  <si>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</si>
  <si>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</si>
  <si>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</si>
  <si>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</si>
  <si>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</si>
  <si>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</si>
  <si>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</si>
  <si>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</si>
  <si>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</si>
  <si>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</si>
  <si>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</si>
  <si>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</si>
  <si>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</si>
  <si>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</si>
  <si>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</si>
  <si>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</si>
  <si>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</si>
  <si>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</si>
  <si>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</si>
  <si>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</si>
  <si>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</si>
  <si>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</si>
  <si>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</si>
  <si>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</si>
  <si>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</si>
  <si>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</si>
  <si>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</si>
  <si>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</si>
  <si>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</si>
  <si>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</si>
  <si>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</si>
  <si>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</si>
  <si>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</si>
  <si>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</si>
  <si>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</si>
  <si>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</si>
  <si>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</si>
  <si>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</si>
  <si>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</si>
  <si>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</si>
  <si>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</si>
  <si>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</si>
  <si>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</si>
  <si>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</si>
  <si>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</si>
  <si>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</si>
  <si>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</si>
  <si>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</si>
  <si>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</si>
  <si>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</si>
  <si>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</si>
  <si>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</si>
  <si>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</si>
  <si>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</si>
  <si>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</si>
  <si>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</si>
  <si>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</si>
  <si>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</si>
  <si>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</si>
  <si>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</si>
  <si>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</si>
  <si>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</si>
  <si>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</si>
  <si>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</si>
  <si>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</si>
  <si>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</si>
  <si>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</si>
  <si>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</si>
  <si>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</si>
  <si>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</si>
  <si>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</si>
  <si>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</si>
  <si>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</si>
  <si>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</si>
  <si>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</si>
  <si>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</si>
  <si>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</si>
  <si>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</si>
  <si>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</si>
  <si>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</si>
  <si>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</si>
  <si>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</si>
  <si>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</si>
  <si>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</si>
  <si>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</si>
  <si>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</si>
  <si>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</si>
  <si>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</si>
  <si>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</si>
  <si>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</si>
  <si>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</si>
  <si>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</si>
  <si>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</si>
  <si>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</si>
  <si>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</si>
  <si>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</si>
  <si>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</si>
  <si>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</si>
  <si>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</si>
  <si>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</si>
  <si>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</si>
  <si>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</si>
  <si>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</si>
  <si>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</si>
  <si>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</si>
  <si>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</si>
  <si>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</si>
  <si>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</si>
  <si>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</si>
  <si>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</si>
  <si>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</si>
  <si>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</si>
  <si>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</si>
  <si>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</si>
  <si>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</si>
  <si>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</si>
  <si>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</si>
  <si>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</si>
  <si>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</si>
  <si>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</si>
  <si>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</si>
  <si>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</si>
  <si>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</si>
  <si>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</si>
  <si>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</si>
  <si>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</si>
  <si>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</si>
  <si>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</si>
  <si>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</si>
  <si>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</si>
  <si>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</si>
  <si>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</si>
  <si>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</si>
  <si>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</si>
  <si>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</si>
  <si>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</si>
  <si>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</si>
  <si>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</si>
  <si>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</si>
  <si>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</si>
  <si>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</si>
  <si>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</si>
  <si>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</si>
  <si>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</si>
  <si>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</si>
  <si>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</si>
  <si>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</si>
  <si>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</si>
  <si>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</si>
  <si>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</si>
  <si>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</si>
  <si>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</si>
  <si>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</si>
  <si>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</si>
  <si>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</si>
  <si>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</si>
  <si>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</si>
  <si>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</si>
  <si>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</si>
  <si>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</si>
  <si>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</si>
  <si>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</si>
  <si>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</si>
  <si>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</si>
  <si>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</si>
  <si>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</si>
  <si>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</si>
  <si>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</si>
  <si>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</si>
  <si>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</si>
  <si>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</si>
  <si>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</si>
  <si>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</si>
  <si>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</si>
  <si>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</si>
  <si>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</si>
  <si>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</si>
  <si>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</si>
  <si>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</si>
  <si>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</si>
  <si>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</si>
  <si>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</si>
  <si>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</si>
  <si>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</si>
  <si>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</si>
  <si>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</si>
  <si>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</si>
  <si>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</si>
  <si>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</si>
  <si>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</si>
  <si>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</si>
  <si>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</si>
  <si>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</si>
  <si>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</si>
  <si>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</si>
  <si>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</si>
  <si>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</si>
  <si>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</si>
  <si>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</si>
  <si>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</si>
  <si>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</si>
  <si>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</si>
  <si>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</si>
  <si>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</si>
  <si>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</si>
  <si>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</si>
  <si>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</si>
  <si>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</si>
  <si>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</si>
  <si>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</si>
  <si>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</si>
  <si>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</si>
  <si>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</si>
  <si>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</si>
  <si>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</si>
  <si>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</si>
  <si>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</si>
  <si>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</si>
  <si>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</si>
  <si>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</si>
  <si>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</si>
  <si>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</si>
  <si>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</si>
  <si>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</si>
  <si>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</si>
  <si>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</si>
  <si>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</si>
  <si>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</si>
  <si>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</si>
  <si>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</si>
  <si>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</si>
  <si>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</si>
  <si>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</si>
  <si>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</si>
  <si>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</si>
  <si>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</si>
  <si>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</si>
  <si>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</si>
  <si>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</si>
  <si>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</si>
  <si>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</si>
  <si>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</si>
  <si>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</si>
  <si>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</si>
  <si>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</si>
  <si>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</si>
  <si>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</si>
  <si>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</si>
  <si>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</si>
  <si>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</si>
  <si>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</si>
  <si>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</si>
  <si>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</si>
  <si>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</si>
  <si>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</si>
  <si>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</si>
  <si>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</si>
  <si>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</si>
  <si>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</si>
  <si>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</si>
  <si>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</si>
  <si>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</si>
  <si>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</si>
  <si>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</si>
  <si>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</si>
  <si>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</si>
  <si>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</si>
  <si>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</si>
  <si>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</si>
  <si>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</si>
  <si>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</si>
  <si>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</si>
  <si>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</si>
  <si>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</si>
  <si>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</si>
  <si>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</si>
  <si>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</si>
  <si>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</si>
  <si>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</si>
  <si>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</si>
  <si>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</si>
  <si>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</si>
  <si>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</si>
  <si>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</si>
  <si>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</si>
  <si>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</si>
  <si>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</si>
  <si>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</si>
  <si>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</si>
  <si>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</si>
  <si>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</si>
  <si>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</si>
  <si>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</si>
  <si>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</si>
  <si>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</si>
  <si>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</si>
  <si>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</si>
  <si>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</si>
  <si>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</si>
  <si>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</si>
  <si>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</si>
  <si>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</si>
  <si>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</si>
  <si>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</si>
  <si>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</si>
  <si>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</si>
  <si>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</si>
  <si>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</si>
  <si>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</si>
  <si>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</si>
  <si>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</si>
  <si>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</si>
  <si>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</si>
  <si>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</si>
  <si>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</si>
  <si>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</si>
  <si>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</si>
  <si>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</si>
  <si>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</si>
  <si>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</si>
  <si>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</si>
  <si>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</si>
  <si>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</si>
  <si>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</si>
  <si>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</si>
  <si>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</si>
  <si>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</si>
  <si>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</si>
  <si>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</si>
  <si>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</si>
  <si>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</si>
  <si>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</si>
  <si>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</si>
  <si>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</si>
  <si>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</si>
  <si>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</si>
  <si>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</si>
  <si>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</si>
  <si>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</si>
  <si>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</si>
  <si>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</si>
  <si>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</si>
  <si>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</si>
  <si>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</si>
  <si>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</si>
  <si>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</si>
  <si>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</si>
  <si>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</si>
  <si>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</si>
  <si>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</si>
  <si>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</si>
  <si>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</si>
  <si>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</si>
  <si>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</si>
  <si>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</si>
  <si>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</si>
  <si>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</si>
  <si>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</si>
  <si>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</si>
  <si>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</si>
  <si>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</si>
  <si>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</si>
  <si>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</si>
  <si>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</si>
  <si>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</si>
  <si>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</si>
  <si>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</si>
  <si>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</si>
  <si>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</si>
  <si>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</si>
  <si>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</si>
  <si>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</si>
  <si>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</si>
  <si>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</si>
  <si>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</si>
  <si>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</si>
  <si>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</si>
  <si>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</si>
  <si>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</si>
  <si>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</si>
  <si>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</si>
  <si>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</si>
  <si>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</si>
  <si>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</si>
  <si>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</si>
  <si>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</si>
  <si>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</si>
  <si>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</si>
  <si>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</si>
  <si>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</si>
  <si>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</si>
  <si>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</si>
  <si>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</si>
  <si>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</si>
  <si>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</si>
  <si>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</si>
  <si>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</si>
  <si>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</si>
  <si>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</si>
  <si>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</si>
  <si>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</si>
  <si>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</si>
  <si>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</si>
  <si>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</si>
  <si>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</si>
  <si>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</si>
  <si>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</si>
  <si>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</si>
  <si>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</si>
  <si>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</si>
  <si>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</si>
  <si>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</si>
  <si>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</si>
  <si>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</si>
  <si>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</si>
  <si>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</si>
  <si>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</si>
  <si>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</si>
  <si>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</si>
  <si>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</si>
  <si>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</si>
  <si>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</si>
  <si>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</si>
  <si>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</si>
  <si>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</si>
  <si>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</si>
  <si>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</si>
  <si>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</si>
  <si>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</si>
  <si>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</si>
  <si>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</si>
  <si>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</si>
  <si>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</si>
  <si>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</si>
  <si>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</si>
  <si>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</si>
  <si>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</si>
  <si>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</si>
  <si>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</si>
  <si>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</si>
  <si>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</si>
  <si>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</si>
  <si>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</si>
  <si>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</si>
  <si>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</si>
  <si>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</si>
  <si>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</si>
  <si>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</si>
  <si>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</si>
  <si>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</si>
  <si>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</si>
  <si>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</si>
  <si>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</si>
  <si>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</si>
  <si>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</si>
  <si>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</si>
  <si>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</si>
  <si>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</si>
  <si>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</si>
  <si>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</si>
  <si>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</si>
  <si>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</si>
  <si>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</si>
  <si>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</si>
  <si>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</si>
  <si>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</si>
  <si>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</si>
  <si>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</si>
  <si>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</si>
  <si>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</si>
  <si>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</si>
  <si>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</si>
  <si>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</si>
  <si>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</si>
  <si>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</si>
  <si>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</si>
  <si>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</si>
  <si>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</si>
  <si>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</si>
  <si>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</si>
  <si>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</si>
  <si>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</si>
  <si>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</si>
  <si>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</si>
  <si>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</si>
  <si>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</si>
  <si>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</si>
  <si>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</si>
  <si>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</si>
  <si>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</si>
  <si>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</si>
  <si>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</si>
  <si>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</si>
  <si>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</si>
  <si>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</si>
  <si>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</si>
  <si>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</si>
  <si>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</si>
  <si>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</si>
  <si>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</si>
  <si>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</si>
  <si>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</si>
  <si>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</si>
  <si>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</si>
  <si>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</si>
  <si>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</si>
  <si>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</si>
  <si>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</si>
  <si>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</si>
  <si>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</si>
  <si>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</si>
  <si>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</si>
  <si>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</si>
  <si>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</si>
  <si>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</si>
  <si>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</si>
  <si>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</si>
  <si>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</si>
  <si>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</si>
  <si>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</si>
  <si>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</si>
  <si>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</si>
  <si>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</si>
  <si>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</si>
  <si>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</si>
  <si>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</si>
  <si>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</si>
  <si>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</si>
  <si>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</si>
  <si>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</si>
  <si>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</si>
  <si>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</si>
  <si>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</si>
  <si>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</si>
  <si>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</si>
  <si>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</si>
  <si>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</si>
  <si>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</si>
  <si>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</si>
  <si>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</si>
  <si>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</si>
  <si>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</si>
  <si>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</si>
  <si>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</si>
  <si>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</si>
  <si>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</si>
  <si>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</si>
  <si>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</si>
  <si>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</si>
  <si>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</si>
  <si>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</si>
  <si>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</si>
  <si>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</si>
  <si>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</si>
  <si>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</si>
  <si>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</si>
  <si>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</si>
  <si>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</si>
  <si>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</si>
  <si>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</si>
  <si>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</si>
  <si>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</si>
  <si>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</si>
  <si>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</si>
  <si>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</si>
  <si>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</si>
  <si>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</si>
  <si>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</si>
  <si>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</si>
  <si>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</si>
  <si>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</si>
  <si>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</si>
  <si>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</si>
  <si>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</si>
  <si>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</si>
  <si>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</si>
  <si>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</si>
  <si>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</si>
  <si>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</si>
  <si>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</si>
  <si>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</si>
  <si>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</si>
  <si>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</si>
  <si>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</si>
  <si>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</si>
  <si>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</si>
  <si>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</si>
  <si>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</si>
  <si>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</si>
  <si>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</si>
  <si>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</si>
  <si>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</si>
  <si>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</si>
  <si>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</si>
  <si>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</si>
  <si>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</si>
  <si>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</si>
  <si>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</si>
  <si>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</si>
  <si>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</si>
  <si>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</si>
  <si>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</si>
  <si>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</si>
  <si>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</si>
  <si>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</si>
  <si>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</si>
  <si>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</si>
  <si>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</si>
  <si>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</si>
  <si>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</si>
  <si>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</si>
  <si>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</si>
  <si>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</si>
  <si>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</si>
  <si>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</si>
  <si>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</si>
  <si>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</si>
  <si>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</si>
  <si>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</si>
  <si>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</si>
  <si>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</si>
  <si>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</si>
  <si>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</si>
  <si>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</si>
  <si>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</si>
  <si>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</si>
  <si>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</si>
  <si>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</si>
  <si>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</si>
  <si>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</si>
  <si>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</si>
  <si>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</si>
  <si>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</si>
  <si>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</si>
  <si>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</si>
  <si>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</si>
  <si>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</si>
  <si>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</si>
  <si>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</si>
  <si>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</si>
  <si>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</si>
  <si>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</si>
  <si>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</si>
  <si>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</si>
  <si>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</si>
  <si>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</si>
  <si>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</si>
  <si>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</si>
  <si>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</si>
  <si>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</si>
  <si>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</si>
  <si>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</si>
  <si>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</si>
  <si>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</si>
  <si>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</si>
  <si>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</si>
  <si>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</si>
  <si>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</si>
  <si>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</si>
  <si>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</si>
  <si>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</si>
  <si>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</si>
  <si>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</si>
  <si>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</si>
  <si>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</si>
  <si>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</si>
  <si>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</si>
  <si>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</si>
  <si>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</si>
  <si>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</si>
  <si>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</si>
  <si>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</si>
  <si>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</si>
  <si>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</si>
  <si>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</si>
  <si>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</si>
  <si>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</si>
  <si>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</si>
  <si>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</si>
  <si>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</si>
  <si>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</si>
  <si>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</si>
  <si>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</si>
  <si>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</si>
  <si>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</si>
  <si>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</si>
  <si>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</si>
  <si>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</si>
  <si>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</si>
  <si>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</si>
  <si>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</si>
  <si>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</si>
  <si>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</si>
  <si>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</si>
  <si>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</si>
  <si>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</si>
  <si>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</si>
  <si>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</si>
  <si>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</si>
  <si>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</si>
  <si>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</si>
  <si>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</si>
  <si>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</si>
  <si>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</si>
  <si>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</si>
  <si>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</si>
  <si>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</si>
  <si>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</si>
  <si>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</si>
  <si>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</si>
  <si>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</si>
  <si>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</si>
  <si>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</si>
  <si>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</si>
  <si>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</si>
  <si>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</si>
  <si>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</si>
  <si>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</si>
  <si>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</si>
  <si>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</si>
  <si>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</si>
  <si>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</si>
  <si>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</si>
  <si>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</si>
  <si>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</si>
  <si>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</si>
  <si>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</si>
  <si>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</si>
  <si>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</si>
  <si>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</si>
  <si>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</si>
  <si>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</si>
  <si>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</si>
  <si>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</si>
  <si>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</si>
  <si>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</si>
  <si>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</si>
  <si>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</si>
  <si>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</si>
  <si>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</si>
  <si>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</si>
  <si>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</si>
  <si>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</si>
  <si>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</si>
  <si>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</si>
  <si>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</si>
  <si>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</si>
  <si>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</si>
  <si>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</si>
  <si>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</si>
  <si>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</si>
  <si>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</si>
  <si>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</si>
  <si>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</si>
  <si>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</si>
  <si>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</si>
  <si>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</si>
  <si>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</si>
  <si>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</si>
  <si>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</si>
  <si>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</si>
  <si>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</si>
  <si>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</si>
  <si>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</si>
  <si>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</si>
  <si>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</si>
  <si>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</si>
  <si>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</si>
  <si>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</si>
  <si>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</si>
  <si>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</si>
  <si>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</si>
  <si>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</si>
  <si>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</si>
  <si>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</si>
  <si>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</si>
  <si>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</si>
  <si>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</si>
  <si>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</si>
  <si>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</si>
  <si>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</si>
  <si>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</si>
  <si>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</si>
  <si>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</si>
  <si>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</si>
  <si>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</si>
  <si>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</si>
  <si>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</si>
  <si>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</si>
  <si>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</si>
  <si>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</si>
  <si>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</si>
  <si>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</si>
  <si>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</si>
  <si>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</si>
  <si>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</si>
  <si>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</si>
  <si>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</si>
  <si>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</si>
  <si>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</si>
  <si>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</si>
  <si>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</si>
  <si>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</si>
  <si>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</si>
  <si>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</si>
  <si>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</si>
  <si>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</si>
  <si>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</si>
  <si>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</si>
  <si>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</si>
  <si>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</si>
  <si>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</si>
  <si>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</si>
  <si>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</si>
  <si>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</si>
  <si>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</si>
  <si>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</si>
  <si>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</si>
  <si>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</si>
  <si>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</si>
  <si>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</si>
  <si>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</si>
  <si>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</si>
  <si>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</si>
  <si>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</si>
  <si>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</si>
  <si>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</si>
  <si>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</si>
  <si>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</si>
  <si>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</si>
  <si>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</si>
  <si>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</si>
  <si>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</si>
  <si>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</si>
  <si>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</si>
  <si>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</si>
  <si>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</si>
  <si>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</si>
  <si>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</si>
  <si>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</si>
  <si>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</si>
  <si>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</si>
  <si>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</si>
  <si>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</si>
  <si>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</si>
  <si>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</si>
  <si>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</si>
  <si>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</si>
  <si>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</si>
  <si>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</si>
  <si>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</si>
  <si>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</si>
  <si>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</si>
  <si>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</si>
  <si>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</si>
  <si>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</si>
  <si>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</si>
  <si>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</si>
  <si>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</si>
  <si>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</si>
  <si>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</si>
  <si>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</si>
  <si>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</si>
  <si>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</si>
  <si>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</si>
  <si>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</si>
  <si>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</si>
  <si>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</si>
  <si>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</si>
  <si>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</si>
  <si>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</si>
  <si>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</si>
  <si>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</si>
  <si>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</si>
  <si>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</si>
  <si>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</si>
  <si>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</si>
  <si>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</si>
  <si>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</si>
  <si>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</si>
  <si>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</si>
  <si>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</si>
  <si>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</si>
  <si>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</si>
  <si>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</si>
  <si>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</si>
  <si>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</si>
  <si>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</si>
  <si>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</si>
  <si>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</si>
  <si>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</si>
  <si>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</si>
  <si>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</si>
  <si>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</si>
  <si>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</si>
  <si>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</si>
  <si>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</si>
  <si>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</si>
  <si>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</si>
  <si>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</si>
  <si>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</si>
  <si>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</si>
  <si>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</si>
  <si>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</si>
  <si>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</si>
  <si>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</si>
  <si>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</si>
  <si>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</si>
  <si>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</si>
  <si>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</si>
  <si>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</si>
  <si>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</si>
  <si>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</si>
  <si>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</si>
  <si>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</si>
  <si>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</si>
  <si>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</si>
  <si>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</si>
  <si>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</si>
  <si>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</si>
  <si>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</si>
  <si>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</si>
  <si>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</si>
  <si>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</si>
  <si>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</si>
  <si>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</si>
  <si>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</si>
  <si>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</si>
  <si>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</si>
  <si>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</si>
  <si>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</si>
  <si>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</si>
  <si>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</si>
  <si>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</si>
  <si>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</si>
  <si>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</si>
  <si>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</si>
  <si>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</si>
  <si>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</si>
  <si>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</si>
  <si>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</si>
  <si>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</si>
  <si>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</si>
  <si>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</si>
  <si>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</si>
  <si>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</si>
  <si>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</si>
  <si>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</si>
  <si>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</si>
  <si>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</si>
  <si>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</si>
  <si>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</si>
  <si>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</si>
  <si>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</si>
  <si>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</si>
  <si>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</si>
  <si>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</si>
  <si>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</si>
  <si>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</si>
  <si>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</si>
  <si>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</si>
  <si>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</si>
  <si>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</si>
  <si>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</si>
  <si>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</si>
  <si>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</si>
  <si>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</si>
  <si>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</si>
  <si>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</si>
  <si>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</si>
  <si>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</si>
  <si>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</si>
  <si>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</si>
  <si>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</si>
  <si>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</si>
  <si>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</si>
  <si>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</si>
  <si>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</si>
  <si>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</si>
  <si>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</si>
  <si>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</si>
  <si>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</si>
  <si>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</si>
  <si>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</si>
  <si>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</si>
  <si>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</si>
  <si>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</si>
  <si>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</si>
  <si>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</si>
  <si>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</si>
  <si>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</si>
  <si>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</si>
  <si>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</si>
  <si>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</si>
  <si>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</si>
  <si>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</si>
  <si>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</si>
  <si>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</si>
  <si>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</si>
  <si>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</si>
  <si>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</si>
  <si>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</si>
  <si>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</si>
  <si>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</si>
  <si>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</si>
  <si>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</si>
  <si>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</si>
  <si>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</si>
  <si>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</si>
  <si>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</si>
  <si>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</si>
  <si>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</si>
  <si>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</si>
  <si>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</si>
  <si>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</si>
  <si>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</si>
  <si>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</si>
  <si>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</si>
  <si>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</si>
  <si>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</si>
  <si>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</si>
  <si>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</si>
  <si>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</si>
  <si>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</si>
  <si>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</si>
  <si>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</si>
  <si>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</si>
  <si>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</si>
  <si>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</si>
  <si>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</si>
  <si>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</si>
  <si>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</si>
  <si>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</si>
  <si>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</si>
  <si>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</si>
  <si>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</si>
  <si>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</si>
  <si>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</si>
  <si>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</si>
  <si>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</si>
  <si>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</si>
  <si>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</si>
  <si>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</si>
  <si>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</si>
  <si>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</si>
  <si>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</si>
  <si>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</si>
  <si>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</si>
  <si>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</si>
  <si>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</si>
  <si>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</si>
  <si>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</si>
  <si>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</si>
  <si>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</si>
  <si>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</si>
  <si>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</si>
  <si>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</si>
  <si>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</si>
  <si>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</si>
  <si>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</si>
  <si>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</si>
  <si>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</si>
  <si>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</si>
  <si>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</si>
  <si>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</si>
  <si>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</si>
  <si>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</si>
  <si>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</si>
  <si>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</si>
  <si>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</si>
  <si>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</si>
  <si>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</si>
  <si>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</si>
  <si>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</si>
  <si>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</si>
  <si>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</si>
  <si>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</si>
  <si>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</si>
  <si>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</si>
  <si>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</si>
  <si>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</si>
  <si>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</si>
  <si>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</si>
  <si>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</si>
  <si>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</si>
  <si>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</si>
  <si>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</si>
  <si>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</si>
  <si>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</si>
  <si>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</si>
  <si>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</si>
  <si>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</si>
  <si>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</si>
  <si>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</si>
  <si>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</si>
  <si>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</si>
  <si>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</si>
  <si>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</si>
  <si>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</si>
  <si>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</si>
  <si>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</si>
  <si>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</si>
  <si>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</si>
  <si>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</si>
  <si>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</si>
  <si>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</si>
  <si>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</si>
  <si>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</si>
  <si>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</si>
  <si>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</si>
  <si>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</si>
  <si>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</si>
  <si>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</si>
  <si>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</si>
  <si>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</si>
  <si>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</si>
  <si>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</si>
  <si>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</si>
  <si>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</si>
  <si>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</si>
  <si>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</si>
  <si>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</si>
  <si>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</si>
  <si>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</si>
  <si>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</si>
  <si>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</si>
  <si>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</si>
  <si>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</si>
  <si>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</si>
  <si>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</si>
  <si>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</si>
  <si>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</si>
  <si>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</si>
  <si>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</si>
  <si>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</si>
  <si>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</si>
  <si>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</si>
  <si>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</si>
  <si>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</si>
  <si>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</si>
  <si>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</si>
  <si>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</si>
  <si>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</si>
  <si>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</si>
  <si>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</si>
  <si>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</si>
  <si>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</si>
  <si>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</si>
  <si>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</si>
  <si>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</si>
  <si>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</si>
  <si>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</si>
  <si>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</si>
  <si>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</si>
  <si>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</si>
  <si>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</si>
  <si>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</si>
  <si>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</si>
  <si>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</si>
  <si>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</si>
  <si>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</si>
  <si>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</si>
  <si>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</si>
  <si>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</si>
  <si>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</si>
  <si>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</si>
  <si>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</si>
  <si>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</si>
  <si>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</si>
  <si>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</si>
  <si>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</si>
  <si>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</si>
  <si>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</si>
  <si>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</si>
  <si>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</si>
  <si>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</si>
  <si>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</si>
  <si>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</si>
  <si>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</si>
  <si>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</si>
  <si>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</si>
  <si>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</si>
  <si>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</si>
  <si>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</si>
  <si>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</si>
  <si>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</si>
  <si>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</si>
  <si>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</si>
  <si>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</si>
  <si>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</si>
  <si>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</si>
  <si>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</si>
  <si>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</si>
  <si>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</si>
  <si>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</si>
  <si>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</si>
  <si>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</si>
  <si>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</si>
  <si>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</si>
  <si>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</si>
  <si>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</si>
  <si>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</si>
  <si>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</si>
  <si>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</si>
  <si>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</si>
  <si>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</si>
  <si>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</si>
  <si>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</si>
  <si>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</si>
  <si>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</si>
  <si>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</si>
  <si>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</si>
  <si>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</si>
  <si>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</si>
  <si>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</si>
  <si>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</si>
  <si>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</si>
  <si>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</si>
  <si>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</si>
  <si>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</si>
  <si>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</si>
  <si>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</si>
  <si>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</si>
  <si>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</si>
  <si>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</si>
  <si>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</si>
  <si>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</si>
  <si>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</si>
  <si>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</si>
  <si>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</si>
  <si>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</si>
  <si>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</si>
  <si>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</si>
  <si>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</si>
  <si>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</si>
  <si>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</si>
  <si>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</si>
  <si>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</si>
  <si>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</si>
  <si>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</si>
  <si>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</si>
  <si>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</si>
  <si>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</si>
  <si>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</si>
  <si>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</si>
  <si>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</si>
  <si>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</si>
  <si>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</si>
  <si>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</si>
  <si>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</si>
  <si>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</si>
  <si>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</si>
  <si>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</si>
  <si>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</si>
  <si>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</si>
  <si>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</si>
  <si>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</si>
  <si>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</si>
  <si>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</si>
  <si>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</si>
  <si>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</si>
  <si>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</si>
  <si>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</si>
  <si>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</si>
  <si>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</si>
  <si>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</si>
  <si>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</si>
  <si>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</si>
  <si>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</si>
  <si>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</si>
  <si>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</si>
  <si>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</si>
  <si>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</si>
  <si>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</si>
  <si>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</si>
  <si>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</si>
  <si>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</si>
  <si>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</si>
  <si>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</si>
  <si>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</si>
  <si>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</si>
  <si>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</si>
  <si>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</si>
  <si>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</si>
  <si>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</si>
  <si>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</si>
  <si>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</si>
  <si>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</si>
  <si>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</si>
  <si>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</si>
  <si>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</si>
  <si>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</si>
  <si>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</si>
  <si>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</si>
  <si>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</si>
  <si>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</si>
  <si>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</si>
  <si>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</si>
  <si>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</si>
  <si>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</si>
  <si>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</si>
  <si>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</si>
  <si>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</si>
  <si>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</si>
  <si>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</si>
  <si>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</si>
  <si>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</si>
  <si>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</si>
  <si>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</si>
  <si>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</si>
  <si>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</si>
  <si>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</si>
  <si>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</si>
  <si>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</si>
  <si>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</si>
  <si>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</si>
  <si>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</si>
  <si>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</si>
  <si>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</si>
  <si>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</si>
  <si>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</si>
  <si>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</si>
  <si>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</si>
  <si>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</si>
  <si>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</si>
  <si>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</si>
  <si>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</si>
  <si>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</si>
  <si>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</si>
  <si>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</si>
  <si>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</si>
  <si>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</si>
  <si>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</si>
  <si>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</si>
  <si>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</si>
  <si>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</si>
  <si>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</si>
  <si>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</si>
  <si>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</si>
  <si>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</si>
  <si>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</si>
  <si>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</si>
  <si>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</si>
  <si>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</si>
  <si>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</si>
  <si>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</si>
  <si>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</si>
  <si>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</si>
  <si>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</si>
  <si>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</si>
  <si>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</si>
  <si>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</si>
  <si>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</si>
  <si>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</si>
  <si>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</si>
  <si>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</si>
  <si>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</si>
  <si>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</si>
  <si>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</si>
  <si>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</si>
  <si>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</si>
  <si>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</si>
  <si>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</si>
  <si>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</si>
  <si>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</si>
  <si>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</si>
  <si>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</si>
  <si>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</si>
  <si>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</si>
  <si>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</si>
  <si>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</si>
  <si>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</si>
  <si>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</si>
  <si>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</si>
  <si>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</si>
  <si>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</si>
  <si>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</si>
  <si>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</si>
  <si>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</si>
  <si>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</si>
  <si>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</si>
  <si>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</si>
  <si>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</si>
  <si>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</si>
  <si>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</si>
  <si>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</si>
  <si>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</si>
  <si>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</si>
  <si>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</si>
  <si>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</si>
  <si>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</si>
  <si>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</si>
  <si>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</si>
  <si>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</si>
  <si>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</si>
  <si>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</si>
  <si>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</si>
  <si>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</si>
  <si>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</si>
  <si>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</si>
  <si>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</si>
  <si>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</si>
  <si>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</si>
  <si>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</si>
  <si>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</si>
  <si>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</si>
  <si>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</si>
  <si>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</si>
  <si>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</si>
  <si>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</si>
  <si>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</si>
  <si>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</si>
  <si>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</si>
  <si>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</si>
  <si>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</si>
  <si>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</si>
  <si>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</si>
  <si>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</si>
  <si>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</si>
  <si>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</si>
  <si>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</si>
  <si>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</si>
  <si>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</si>
  <si>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</si>
  <si>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</si>
  <si>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</si>
  <si>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</si>
  <si>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</si>
  <si>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</si>
  <si>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</si>
  <si>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</si>
  <si>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</si>
  <si>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</si>
  <si>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</si>
  <si>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</si>
  <si>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</si>
  <si>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</si>
  <si>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</si>
  <si>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</si>
  <si>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</si>
  <si>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</si>
  <si>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</si>
  <si>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</si>
  <si>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</si>
  <si>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</si>
  <si>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</si>
  <si>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</si>
  <si>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</si>
  <si>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</si>
  <si>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</si>
  <si>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</si>
  <si>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</si>
  <si>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</si>
  <si>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</si>
  <si>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</si>
  <si>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</si>
  <si>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</si>
  <si>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</si>
  <si>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</si>
  <si>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</si>
  <si>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</si>
  <si>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</si>
  <si>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</si>
  <si>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</si>
  <si>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</si>
  <si>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</si>
  <si>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</si>
  <si>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</si>
  <si>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</si>
  <si>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</si>
  <si>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</si>
  <si>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</si>
  <si>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</si>
  <si>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</si>
  <si>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</si>
  <si>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</si>
  <si>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</si>
  <si>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</si>
  <si>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</si>
  <si>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</si>
  <si>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</si>
  <si>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</si>
  <si>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</si>
  <si>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</si>
  <si>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</si>
  <si>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</si>
  <si>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</si>
  <si>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</si>
  <si>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</si>
  <si>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</si>
  <si>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</si>
  <si>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</si>
  <si>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</si>
  <si>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</si>
  <si>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</si>
  <si>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</si>
  <si>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</si>
  <si>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</si>
  <si>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</si>
  <si>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</si>
  <si>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</si>
  <si>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</si>
  <si>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</si>
  <si>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</si>
  <si>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</si>
  <si>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</si>
  <si>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</si>
  <si>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</si>
  <si>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</si>
  <si>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</si>
  <si>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</si>
  <si>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</si>
  <si>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</si>
  <si>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</si>
  <si>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</si>
  <si>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</si>
  <si>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</si>
  <si>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</si>
  <si>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</si>
  <si>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</si>
  <si>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</si>
  <si>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</si>
  <si>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</si>
  <si>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</si>
  <si>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</si>
  <si>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</si>
  <si>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</si>
  <si>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</si>
  <si>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</si>
  <si>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</si>
  <si>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</si>
  <si>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</si>
  <si>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</si>
  <si>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</si>
  <si>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</si>
  <si>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</si>
  <si>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</si>
  <si>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</si>
  <si>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</si>
  <si>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</si>
  <si>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</si>
  <si>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</si>
  <si>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</si>
  <si>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</si>
  <si>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</si>
  <si>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</si>
  <si>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</si>
  <si>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</si>
  <si>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</si>
  <si>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</si>
  <si>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</si>
  <si>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</si>
  <si>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</si>
  <si>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</si>
  <si>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</si>
  <si>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</si>
  <si>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</si>
  <si>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</si>
  <si>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</si>
  <si>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</si>
  <si>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</si>
  <si>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</si>
  <si>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</si>
  <si>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</si>
  <si>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</si>
  <si>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</si>
  <si>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</si>
  <si>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</si>
  <si>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</si>
  <si>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</si>
  <si>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</si>
  <si>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</si>
  <si>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</si>
  <si>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</si>
  <si>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</si>
  <si>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</si>
  <si>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</si>
  <si>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</si>
  <si>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</si>
  <si>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</si>
  <si>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</si>
  <si>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</si>
  <si>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</si>
  <si>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</si>
  <si>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</si>
  <si>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</si>
  <si>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</si>
  <si>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</si>
  <si>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</si>
  <si>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</si>
  <si>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</si>
  <si>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</si>
  <si>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</si>
  <si>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</si>
  <si>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</si>
  <si>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</si>
  <si>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</si>
  <si>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</si>
  <si>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</si>
  <si>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</si>
  <si>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</si>
  <si>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</si>
  <si>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</si>
  <si>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</si>
  <si>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</si>
  <si>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</si>
  <si>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</si>
  <si>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</si>
  <si>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</si>
  <si>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</si>
  <si>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</si>
  <si>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</si>
  <si>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</si>
  <si>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</si>
  <si>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</si>
  <si>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</si>
  <si>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</si>
  <si>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</si>
  <si>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</si>
  <si>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</si>
  <si>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</si>
  <si>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</si>
  <si>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</si>
  <si>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</si>
  <si>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</si>
  <si>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</si>
  <si>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</si>
  <si>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</si>
  <si>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</si>
  <si>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</si>
  <si>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</si>
  <si>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</si>
  <si>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</si>
  <si>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</si>
  <si>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</si>
  <si>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</si>
  <si>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</si>
  <si>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</si>
  <si>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</si>
  <si>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</si>
  <si>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</si>
  <si>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</si>
  <si>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</si>
  <si>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</si>
  <si>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</si>
  <si>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</si>
  <si>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</si>
  <si>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</si>
  <si>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</si>
  <si>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</si>
  <si>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</si>
  <si>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</si>
  <si>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</si>
  <si>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</si>
  <si>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</si>
  <si>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</si>
  <si>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</si>
  <si>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</si>
  <si>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</si>
  <si>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</si>
  <si>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</si>
  <si>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</si>
  <si>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</si>
  <si>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</si>
  <si>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</si>
  <si>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</si>
  <si>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</si>
  <si>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</si>
  <si>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</si>
  <si>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</si>
  <si>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</si>
  <si>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</si>
  <si>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</si>
  <si>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</si>
  <si>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</si>
  <si>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</si>
  <si>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</si>
  <si>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</si>
  <si>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</si>
  <si>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</si>
  <si>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</si>
  <si>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</si>
  <si>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</si>
  <si>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</si>
  <si>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</si>
  <si>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</si>
  <si>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</si>
  <si>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</si>
  <si>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</si>
  <si>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</si>
  <si>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</si>
  <si>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</si>
  <si>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</si>
  <si>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</si>
  <si>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</si>
  <si>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</si>
  <si>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</si>
  <si>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</si>
  <si>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</si>
  <si>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</si>
  <si>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</si>
  <si>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</si>
  <si>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</si>
  <si>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</si>
  <si>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</si>
  <si>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</si>
  <si>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</si>
  <si>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</si>
  <si>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</si>
  <si>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</si>
  <si>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</si>
  <si>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</si>
  <si>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</si>
  <si>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</si>
  <si>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</si>
  <si>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</si>
  <si>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</si>
  <si>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</si>
  <si>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</si>
  <si>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</si>
  <si>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</si>
  <si>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</si>
  <si>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</si>
  <si>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</si>
  <si>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</si>
  <si>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</si>
  <si>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</si>
  <si>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</si>
  <si>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</si>
  <si>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</si>
  <si>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</si>
  <si>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</si>
  <si>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</si>
  <si>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</si>
  <si>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</si>
  <si>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</si>
  <si>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</si>
  <si>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</si>
  <si>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</si>
  <si>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</si>
  <si>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</si>
  <si>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</si>
  <si>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</si>
  <si>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</si>
  <si>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</si>
  <si>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</si>
  <si>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</si>
  <si>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</si>
  <si>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</si>
  <si>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</si>
  <si>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</si>
  <si>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</si>
  <si>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</si>
  <si>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</si>
  <si>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</si>
  <si>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</si>
  <si>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</si>
  <si>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</si>
  <si>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</si>
  <si>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</si>
  <si>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</si>
  <si>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</si>
  <si>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</si>
  <si>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</si>
  <si>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</si>
  <si>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</si>
  <si>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</si>
  <si>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</si>
  <si>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</si>
  <si>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</si>
  <si>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</si>
  <si>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</si>
  <si>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</si>
  <si>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</si>
  <si>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</si>
  <si>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</si>
  <si>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</si>
  <si>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</si>
  <si>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</si>
  <si>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</si>
  <si>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</si>
  <si>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</si>
  <si>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</si>
  <si>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</si>
  <si>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</si>
  <si>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</si>
  <si>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</si>
  <si>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</si>
  <si>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</si>
  <si>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</si>
  <si>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</si>
  <si>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</si>
  <si>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</si>
  <si>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</si>
  <si>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</si>
  <si>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</si>
  <si>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</si>
  <si>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</si>
  <si>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</si>
  <si>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</si>
  <si>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</si>
  <si>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</si>
  <si>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</si>
  <si>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</si>
  <si>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</si>
  <si>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</si>
  <si>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</si>
  <si>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</si>
  <si>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</si>
  <si>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</si>
  <si>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</si>
  <si>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</si>
  <si>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</si>
  <si>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</si>
  <si>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</si>
  <si>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</si>
  <si>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</si>
  <si>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</si>
  <si>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</si>
  <si>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</si>
  <si>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</si>
  <si>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</si>
  <si>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</si>
  <si>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</si>
  <si>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</si>
  <si>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</si>
  <si>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</si>
  <si>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</si>
  <si>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</si>
  <si>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</si>
  <si>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</si>
  <si>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</si>
  <si>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</si>
  <si>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</si>
  <si>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</si>
  <si>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</si>
  <si>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</si>
  <si>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</si>
  <si>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</si>
  <si>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</si>
  <si>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</si>
  <si>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</si>
  <si>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</si>
  <si>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</si>
  <si>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</si>
  <si>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</si>
  <si>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</si>
  <si>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</si>
  <si>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</si>
  <si>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</si>
  <si>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</si>
  <si>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</si>
  <si>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</si>
  <si>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</si>
  <si>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</si>
  <si>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</si>
  <si>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</si>
  <si>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</si>
  <si>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</si>
  <si>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</si>
  <si>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</si>
  <si>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</si>
  <si>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</si>
  <si>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</si>
  <si>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</si>
  <si>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</si>
  <si>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</si>
  <si>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</si>
  <si>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</si>
  <si>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</si>
  <si>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</si>
  <si>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</si>
  <si>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</si>
  <si>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</si>
  <si>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</si>
  <si>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</si>
  <si>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</si>
  <si>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</si>
  <si>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</si>
  <si>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</si>
  <si>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</si>
  <si>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</si>
  <si>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</si>
  <si>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</si>
  <si>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</si>
  <si>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</si>
  <si>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</si>
  <si>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</si>
  <si>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</si>
  <si>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</si>
  <si>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</si>
  <si>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</si>
  <si>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</si>
  <si>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</si>
  <si>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</si>
  <si>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</si>
  <si>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</si>
  <si>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</si>
  <si>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</si>
  <si>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</si>
  <si>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</si>
  <si>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</si>
  <si>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</si>
  <si>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</si>
  <si>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</si>
  <si>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</si>
  <si>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</si>
  <si>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</si>
  <si>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</si>
  <si>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</si>
  <si>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</si>
  <si>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</si>
  <si>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</si>
  <si>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</si>
  <si>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</si>
  <si>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</si>
  <si>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</si>
  <si>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</si>
  <si>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</si>
  <si>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</si>
  <si>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</si>
  <si>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</si>
  <si>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</si>
  <si>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</si>
  <si>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</si>
  <si>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</si>
  <si>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</si>
  <si>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</si>
  <si>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</si>
  <si>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</si>
  <si>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</si>
  <si>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</si>
  <si>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</si>
  <si>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</si>
  <si>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</si>
  <si>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</si>
  <si>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</si>
  <si>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</si>
  <si>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</si>
  <si>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</si>
  <si>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</si>
  <si>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</si>
  <si>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</si>
  <si>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</si>
  <si>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</si>
  <si>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</si>
  <si>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</si>
  <si>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</si>
  <si>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</si>
  <si>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</si>
  <si>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</si>
  <si>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</si>
  <si>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</si>
  <si>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</si>
  <si>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</si>
  <si>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</si>
  <si>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</si>
  <si>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</si>
  <si>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</si>
  <si>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</si>
  <si>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</si>
  <si>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</si>
  <si>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</si>
  <si>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</si>
  <si>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</si>
  <si>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</si>
  <si>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</si>
  <si>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</si>
  <si>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</si>
  <si>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</si>
  <si>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</si>
  <si>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</si>
  <si>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</si>
  <si>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</si>
  <si>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</si>
  <si>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</si>
  <si>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</si>
  <si>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</si>
  <si>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</si>
  <si>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</si>
  <si>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</si>
  <si>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</si>
  <si>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</si>
  <si>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</si>
  <si>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</si>
  <si>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</si>
  <si>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</si>
  <si>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</si>
  <si>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</si>
  <si>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</si>
  <si>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</si>
  <si>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</si>
  <si>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</si>
  <si>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</si>
  <si>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</si>
  <si>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</si>
  <si>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</si>
  <si>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</si>
  <si>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</si>
  <si>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</si>
  <si>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</si>
  <si>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</si>
  <si>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</si>
  <si>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</si>
  <si>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</si>
  <si>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</si>
  <si>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</si>
  <si>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</si>
  <si>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</si>
  <si>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</si>
  <si>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</si>
  <si>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</si>
  <si>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</si>
  <si>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</si>
  <si>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</si>
  <si>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</si>
  <si>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</si>
  <si>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</si>
  <si>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</si>
  <si>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</si>
  <si>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</si>
  <si>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</si>
  <si>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</si>
  <si>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</si>
  <si>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</si>
  <si>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</si>
  <si>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</si>
  <si>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</si>
  <si>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</si>
  <si>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</si>
  <si>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</si>
  <si>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</si>
  <si>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</si>
  <si>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</si>
  <si>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</si>
  <si>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</si>
  <si>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</si>
  <si>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</si>
  <si>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</si>
  <si>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</si>
  <si>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</si>
  <si>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</si>
  <si>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</si>
  <si>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</si>
  <si>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</si>
  <si>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</si>
  <si>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</si>
  <si>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</si>
  <si>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</si>
  <si>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</si>
  <si>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</si>
  <si>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</si>
  <si>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</si>
  <si>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</si>
  <si>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</si>
  <si>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</si>
  <si>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</si>
  <si>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</si>
  <si>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</si>
  <si>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</si>
  <si>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</si>
  <si>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</si>
  <si>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</si>
  <si>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</si>
  <si>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</si>
  <si>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</si>
  <si>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</si>
  <si>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</si>
  <si>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</si>
  <si>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</si>
  <si>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</si>
  <si>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</si>
  <si>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</si>
  <si>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</si>
  <si>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</si>
  <si>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</si>
  <si>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</si>
  <si>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</si>
  <si>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</si>
  <si>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</si>
  <si>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</si>
  <si>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</si>
  <si>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</si>
  <si>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</si>
  <si>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</si>
  <si>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</si>
  <si>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</si>
  <si>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</si>
  <si>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</si>
  <si>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</si>
  <si>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</si>
  <si>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</si>
  <si>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</si>
  <si>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</si>
  <si>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</si>
  <si>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</si>
  <si>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</si>
  <si>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</si>
  <si>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</si>
  <si>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</si>
  <si>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</si>
  <si>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</si>
  <si>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</si>
  <si>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</si>
  <si>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</si>
  <si>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</si>
  <si>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</si>
  <si>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</si>
  <si>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</si>
  <si>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</si>
  <si>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</si>
  <si>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</si>
  <si>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</si>
  <si>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</si>
  <si>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</si>
  <si>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</si>
  <si>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</si>
  <si>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</si>
  <si>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</si>
  <si>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</si>
  <si>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</si>
  <si>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</si>
  <si>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</si>
  <si>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</si>
  <si>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</si>
  <si>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</si>
  <si>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</si>
  <si>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</si>
  <si>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</si>
  <si>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</si>
  <si>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</si>
  <si>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</si>
  <si>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</si>
  <si>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</si>
  <si>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</si>
  <si>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</si>
  <si>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</si>
  <si>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</si>
  <si>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</si>
  <si>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</si>
  <si>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</si>
  <si>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</si>
  <si>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</si>
  <si>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</si>
  <si>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</si>
  <si>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</si>
  <si>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</si>
  <si>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</si>
  <si>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</si>
  <si>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</si>
  <si>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</si>
  <si>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</si>
  <si>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</si>
  <si>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</si>
  <si>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</si>
  <si>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</si>
  <si>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</si>
  <si>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</si>
  <si>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</si>
  <si>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</si>
  <si>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</si>
  <si>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</si>
  <si>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</si>
  <si>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</si>
  <si>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</si>
  <si>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</si>
  <si>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</si>
  <si>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</si>
  <si>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</si>
  <si>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</si>
  <si>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</si>
  <si>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</si>
  <si>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</si>
  <si>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</si>
  <si>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</si>
  <si>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</si>
  <si>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</si>
  <si>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</si>
  <si>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</si>
  <si>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</si>
  <si>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</si>
  <si>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</si>
  <si>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</si>
  <si>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</si>
  <si>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</si>
  <si>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</si>
  <si>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</si>
  <si>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</si>
  <si>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</si>
  <si>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</si>
  <si>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</si>
  <si>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</si>
  <si>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</si>
  <si>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</si>
  <si>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</si>
  <si>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</si>
  <si>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</si>
  <si>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</si>
  <si>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</si>
  <si>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</si>
  <si>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</si>
  <si>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</si>
  <si>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</si>
  <si>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</si>
  <si>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</si>
  <si>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</si>
  <si>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</si>
  <si>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</si>
  <si>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</si>
  <si>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</si>
  <si>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</si>
  <si>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</si>
  <si>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</si>
  <si>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</si>
  <si>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</si>
  <si>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</si>
  <si>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</si>
  <si>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</si>
  <si>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</si>
  <si>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</si>
  <si>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</si>
  <si>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</si>
  <si>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</si>
  <si>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</si>
  <si>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</si>
  <si>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</si>
  <si>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</si>
  <si>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</si>
  <si>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</si>
  <si>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</si>
  <si>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</si>
  <si>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</si>
  <si>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</si>
  <si>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</si>
  <si>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</si>
  <si>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</si>
  <si>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</si>
  <si>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</si>
  <si>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</si>
  <si>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</si>
  <si>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</si>
  <si>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</si>
  <si>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</si>
  <si>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</si>
  <si>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</si>
  <si>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</si>
  <si>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</si>
  <si>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</si>
  <si>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</si>
  <si>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</si>
  <si>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</si>
  <si>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</si>
  <si>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</si>
  <si>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</si>
  <si>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</si>
  <si>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</si>
  <si>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</si>
  <si>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</si>
  <si>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</si>
  <si>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</si>
  <si>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</si>
  <si>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</si>
  <si>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</si>
  <si>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</si>
  <si>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</si>
  <si>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</si>
  <si>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</si>
  <si>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</si>
  <si>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</si>
  <si>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</si>
  <si>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</si>
  <si>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</si>
  <si>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</si>
  <si>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</si>
  <si>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</si>
  <si>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</si>
  <si>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</si>
  <si>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</si>
  <si>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</si>
  <si>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</si>
  <si>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</si>
  <si>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</si>
  <si>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</si>
  <si>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</si>
  <si>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</si>
  <si>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</si>
  <si>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</si>
  <si>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</si>
  <si>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</si>
  <si>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</si>
  <si>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</si>
  <si>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</si>
  <si>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</si>
  <si>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</si>
  <si>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</si>
  <si>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</si>
  <si>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</si>
  <si>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</si>
  <si>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</si>
  <si>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</si>
  <si>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</si>
  <si>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</si>
  <si>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</si>
  <si>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</si>
  <si>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</si>
  <si>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</si>
  <si>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</si>
  <si>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</si>
  <si>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</si>
  <si>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</si>
  <si>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</si>
  <si>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</si>
  <si>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</si>
  <si>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</si>
  <si>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</si>
  <si>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</si>
  <si>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</si>
  <si>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</si>
  <si>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</si>
  <si>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</si>
  <si>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</si>
  <si>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</si>
  <si>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</si>
  <si>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</si>
  <si>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</si>
  <si>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</si>
  <si>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</si>
  <si>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</si>
  <si>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</si>
  <si>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</si>
  <si>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</si>
  <si>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</si>
  <si>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</si>
  <si>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</si>
  <si>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</si>
  <si>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</si>
  <si>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</si>
  <si>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</si>
  <si>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</si>
  <si>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</si>
  <si>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</si>
  <si>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</si>
  <si>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</si>
  <si>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</si>
  <si>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</si>
  <si>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</si>
  <si>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</si>
  <si>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</si>
  <si>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</si>
  <si>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</si>
  <si>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</si>
  <si>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</si>
  <si>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</si>
  <si>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</si>
  <si>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</si>
  <si>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</si>
  <si>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</si>
  <si>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</si>
  <si>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</si>
  <si>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</si>
  <si>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</si>
  <si>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</si>
  <si>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</si>
  <si>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</si>
  <si>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</si>
  <si>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</si>
  <si>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</si>
  <si>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</si>
  <si>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</si>
  <si>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</si>
  <si>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</si>
  <si>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</si>
  <si>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</si>
  <si>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</si>
  <si>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</si>
  <si>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</si>
  <si>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</si>
  <si>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</si>
  <si>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</si>
  <si>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</si>
  <si>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</si>
  <si>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</si>
  <si>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</si>
  <si>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</si>
  <si>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</si>
  <si>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</si>
  <si>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</si>
  <si>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</si>
  <si>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</si>
  <si>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</si>
  <si>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</si>
  <si>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</si>
  <si>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</si>
  <si>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</si>
  <si>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</si>
  <si>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</si>
  <si>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</si>
  <si>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</si>
  <si>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</si>
  <si>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</si>
  <si>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</si>
  <si>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</si>
  <si>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</si>
  <si>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</si>
  <si>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</si>
  <si>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</si>
  <si>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</si>
  <si>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</si>
  <si>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</si>
  <si>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</si>
  <si>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</si>
  <si>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</si>
  <si>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</si>
  <si>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</si>
  <si>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</si>
  <si>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</si>
  <si>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</si>
  <si>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</si>
  <si>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</si>
  <si>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</si>
  <si>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</si>
  <si>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</si>
  <si>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</si>
  <si>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</si>
  <si>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</si>
  <si>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</si>
  <si>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</si>
  <si>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</si>
  <si>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</si>
  <si>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</si>
  <si>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</si>
  <si>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</si>
  <si>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</si>
  <si>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</si>
  <si>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</si>
  <si>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</si>
  <si>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</si>
  <si>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</si>
  <si>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</si>
  <si>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</si>
  <si>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</si>
  <si>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</si>
  <si>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</si>
  <si>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</si>
  <si>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</si>
  <si>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</si>
  <si>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</si>
  <si>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</si>
  <si>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</si>
  <si>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</si>
  <si>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</si>
  <si>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</si>
  <si>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</si>
  <si>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</si>
  <si>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</si>
  <si>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</si>
  <si>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</si>
  <si>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</si>
  <si>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</si>
  <si>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</si>
  <si>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</si>
  <si>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</si>
  <si>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</si>
  <si>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</si>
  <si>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</si>
  <si>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</si>
  <si>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</si>
  <si>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</si>
  <si>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</si>
  <si>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</si>
  <si>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</si>
  <si>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</si>
  <si>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</si>
  <si>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</si>
  <si>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</si>
  <si>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</si>
  <si>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</si>
  <si>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</si>
  <si>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</si>
  <si>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</si>
  <si>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</si>
  <si>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</si>
  <si>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</si>
  <si>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</si>
  <si>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</si>
  <si>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</si>
  <si>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</si>
  <si>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</si>
  <si>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</si>
  <si>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</si>
  <si>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</si>
  <si>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</si>
  <si>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</si>
  <si>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</si>
  <si>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</si>
  <si>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</si>
  <si>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</si>
  <si>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</si>
  <si>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</si>
  <si>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</si>
  <si>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</si>
  <si>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</si>
  <si>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</si>
  <si>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</si>
  <si>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</si>
  <si>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</si>
  <si>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</si>
  <si>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</si>
  <si>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</si>
  <si>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</si>
  <si>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</si>
  <si>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</si>
  <si>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</si>
  <si>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</si>
  <si>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</si>
  <si>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</si>
  <si>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</si>
  <si>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</si>
  <si>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</si>
  <si>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</si>
  <si>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</si>
  <si>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</si>
  <si>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</si>
  <si>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</si>
  <si>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</si>
  <si>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</si>
  <si>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</si>
  <si>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</si>
  <si>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</si>
  <si>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</si>
  <si>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</si>
  <si>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</si>
  <si>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</si>
  <si>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</si>
  <si>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</si>
  <si>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</si>
  <si>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</si>
  <si>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</si>
  <si>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</si>
  <si>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</si>
  <si>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</si>
  <si>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</si>
  <si>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</si>
  <si>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</si>
  <si>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</si>
  <si>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</si>
  <si>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</si>
  <si>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</si>
  <si>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</si>
  <si>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</si>
  <si>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</si>
  <si>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</si>
  <si>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</si>
  <si>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</si>
  <si>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</si>
  <si>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</si>
  <si>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</si>
  <si>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</si>
  <si>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</si>
  <si>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</si>
  <si>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</si>
  <si>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</si>
  <si>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</si>
  <si>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</si>
  <si>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</si>
  <si>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</si>
  <si>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</si>
  <si>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</si>
  <si>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</si>
  <si>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</si>
  <si>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</si>
  <si>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</si>
  <si>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</si>
  <si>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</si>
  <si>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</si>
  <si>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</si>
  <si>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</si>
  <si>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</si>
  <si>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</si>
  <si>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</si>
  <si>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</si>
  <si>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</si>
  <si>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</si>
  <si>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</si>
  <si>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</si>
  <si>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</si>
  <si>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</si>
  <si>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</si>
  <si>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</si>
  <si>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</si>
  <si>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</si>
  <si>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</si>
  <si>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</si>
  <si>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</si>
  <si>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</si>
  <si>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</si>
  <si>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</si>
  <si>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</si>
  <si>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</si>
  <si>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</si>
  <si>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</si>
  <si>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</si>
  <si>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</si>
  <si>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</si>
  <si>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</si>
  <si>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</si>
  <si>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</si>
  <si>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</si>
  <si>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</si>
  <si>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</si>
  <si>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</si>
  <si>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</si>
  <si>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</si>
  <si>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</si>
  <si>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</si>
  <si>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</si>
  <si>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</si>
  <si>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</si>
  <si>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</si>
  <si>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</si>
  <si>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</si>
  <si>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</si>
  <si>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</si>
  <si>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</si>
  <si>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</si>
  <si>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</si>
  <si>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</si>
  <si>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</si>
  <si>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</si>
  <si>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</si>
  <si>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</si>
  <si>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</si>
  <si>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</si>
  <si>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</si>
  <si>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</si>
  <si>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</si>
  <si>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</si>
  <si>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</si>
  <si>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</si>
  <si>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</si>
  <si>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</si>
  <si>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</si>
  <si>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</si>
  <si>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</si>
  <si>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</si>
  <si>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</si>
  <si>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</si>
  <si>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</si>
  <si>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</si>
  <si>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</si>
  <si>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</si>
  <si>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</si>
  <si>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</si>
  <si>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</si>
  <si>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</si>
  <si>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</si>
  <si>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</si>
  <si>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</si>
  <si>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</si>
  <si>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</si>
  <si>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</si>
  <si>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</si>
  <si>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</si>
  <si>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</si>
  <si>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</si>
  <si>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</si>
  <si>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</si>
  <si>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</si>
  <si>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</si>
  <si>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</si>
  <si>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</si>
  <si>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</si>
  <si>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</si>
  <si>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</si>
  <si>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</si>
  <si>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</si>
  <si>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</si>
  <si>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</si>
  <si>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</si>
  <si>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</si>
  <si>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</si>
  <si>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</si>
  <si>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</si>
  <si>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</si>
  <si>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</si>
  <si>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</si>
  <si>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</si>
  <si>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</si>
  <si>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</si>
  <si>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</si>
  <si>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</si>
  <si>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</si>
  <si>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</si>
  <si>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</si>
  <si>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</si>
  <si>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</si>
  <si>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</si>
  <si>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</si>
  <si>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</si>
  <si>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</si>
  <si>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</si>
  <si>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</si>
  <si>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</si>
  <si>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</si>
  <si>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</si>
  <si>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</si>
  <si>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</si>
  <si>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</si>
  <si>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</si>
  <si>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</si>
  <si>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</si>
  <si>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</si>
  <si>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</si>
  <si>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</si>
  <si>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</si>
  <si>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</si>
  <si>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</si>
  <si>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</si>
  <si>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</si>
  <si>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</si>
  <si>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</si>
  <si>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</si>
  <si>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</si>
  <si>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</si>
  <si>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</si>
  <si>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</si>
  <si>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</si>
  <si>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</si>
  <si>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</si>
  <si>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</si>
  <si>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</si>
  <si>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</si>
  <si>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</si>
  <si>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</si>
  <si>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</si>
  <si>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</si>
  <si>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</si>
  <si>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</si>
  <si>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</si>
  <si>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</si>
  <si>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</si>
  <si>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</si>
  <si>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</si>
  <si>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</si>
  <si>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</si>
  <si>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</si>
  <si>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</si>
  <si>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</si>
  <si>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</si>
  <si>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</si>
  <si>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</si>
  <si>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</si>
  <si>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</si>
  <si>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</si>
  <si>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</si>
  <si>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</si>
  <si>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</si>
  <si>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</si>
  <si>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</si>
  <si>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</si>
  <si>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</si>
  <si>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</si>
  <si>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</si>
  <si>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</si>
  <si>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</si>
  <si>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</si>
  <si>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</si>
  <si>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</si>
  <si>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</si>
  <si>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</si>
  <si>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</si>
  <si>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</si>
  <si>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</si>
  <si>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</si>
  <si>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</si>
  <si>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</si>
  <si>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</si>
  <si>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</si>
  <si>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</si>
  <si>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</si>
  <si>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</si>
  <si>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</si>
  <si>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</si>
  <si>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</si>
  <si>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</si>
  <si>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</si>
  <si>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</si>
  <si>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</si>
  <si>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</si>
  <si>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</si>
  <si>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</si>
  <si>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</si>
  <si>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</si>
  <si>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</si>
  <si>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</si>
  <si>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</si>
  <si>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</si>
  <si>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</si>
  <si>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</si>
  <si>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</si>
  <si>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</si>
  <si>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</si>
  <si>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</si>
  <si>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</si>
  <si>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</si>
  <si>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</si>
  <si>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</si>
  <si>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</si>
  <si>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</si>
  <si>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</si>
  <si>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</si>
  <si>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</si>
  <si>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</si>
  <si>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</si>
  <si>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</si>
  <si>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</si>
  <si>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</si>
  <si>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</si>
  <si>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</si>
  <si>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</si>
  <si>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</si>
  <si>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</si>
  <si>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</si>
  <si>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</si>
  <si>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</si>
  <si>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</si>
  <si>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</si>
  <si>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</si>
  <si>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</si>
  <si>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</si>
  <si>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</si>
  <si>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</si>
  <si>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</si>
  <si>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</si>
  <si>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</si>
  <si>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</si>
  <si>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</si>
  <si>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</si>
  <si>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</si>
  <si>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</si>
  <si>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</si>
  <si>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</si>
  <si>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</si>
  <si>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</si>
  <si>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</si>
  <si>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</si>
  <si>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</si>
  <si>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</si>
  <si>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</si>
  <si>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</si>
  <si>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</si>
  <si>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</si>
  <si>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</si>
  <si>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</si>
  <si>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</si>
  <si>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</si>
  <si>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</si>
  <si>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</si>
  <si>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</si>
  <si>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</si>
  <si>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</si>
  <si>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</si>
  <si>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</si>
  <si>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</si>
  <si>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</si>
  <si>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</si>
  <si>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</si>
  <si>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</si>
  <si>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</si>
  <si>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</si>
  <si>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</si>
  <si>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</si>
  <si>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</si>
  <si>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</si>
  <si>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</si>
  <si>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</si>
  <si>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</si>
  <si>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</si>
  <si>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</si>
  <si>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</si>
  <si>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</si>
  <si>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</si>
  <si>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</si>
  <si>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</si>
  <si>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</si>
  <si>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</si>
  <si>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</si>
  <si>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</si>
  <si>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</si>
  <si>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</si>
  <si>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</si>
  <si>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</si>
  <si>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</si>
  <si>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</si>
  <si>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</si>
  <si>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</si>
  <si>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</si>
  <si>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</si>
  <si>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</si>
  <si>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</si>
  <si>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</si>
  <si>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</si>
  <si>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</si>
  <si>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</si>
  <si>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</si>
  <si>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</si>
  <si>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</si>
  <si>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</si>
  <si>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</si>
  <si>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</si>
  <si>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</si>
  <si>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</si>
  <si>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</si>
  <si>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</si>
  <si>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</si>
  <si>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</si>
  <si>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</si>
  <si>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</si>
  <si>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</si>
  <si>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</si>
  <si>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</si>
  <si>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</si>
  <si>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</si>
  <si>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</si>
  <si>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</si>
  <si>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</si>
  <si>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</si>
  <si>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</si>
  <si>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</si>
  <si>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</si>
  <si>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</si>
  <si>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</si>
  <si>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</si>
  <si>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</si>
  <si>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</si>
  <si>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</si>
  <si>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</si>
  <si>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</si>
  <si>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</si>
  <si>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</si>
  <si>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</si>
  <si>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</si>
  <si>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</si>
  <si>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</si>
  <si>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</si>
  <si>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</si>
  <si>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</si>
  <si>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</si>
  <si>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</si>
  <si>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</si>
  <si>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</si>
  <si>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</si>
  <si>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</si>
  <si>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</si>
  <si>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</si>
  <si>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</si>
  <si>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</si>
  <si>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</si>
  <si>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</si>
  <si>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</si>
  <si>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</si>
  <si>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</si>
  <si>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</si>
  <si>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</si>
  <si>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</si>
  <si>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</si>
  <si>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</si>
  <si>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</si>
  <si>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</si>
  <si>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</si>
  <si>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</si>
  <si>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</si>
  <si>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</si>
  <si>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</si>
  <si>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</si>
  <si>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</si>
  <si>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</si>
  <si>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</si>
  <si>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</si>
  <si>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</si>
  <si>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</si>
  <si>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</si>
  <si>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</si>
  <si>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</si>
  <si>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</si>
  <si>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</si>
  <si>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</si>
  <si>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</si>
  <si>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</si>
  <si>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</si>
  <si>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</si>
  <si>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</si>
  <si>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</si>
  <si>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</si>
  <si>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</si>
  <si>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</si>
  <si>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</si>
  <si>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</si>
  <si>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</si>
  <si>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</si>
  <si>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</si>
  <si>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</si>
  <si>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</si>
  <si>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</si>
  <si>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</si>
  <si>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</si>
  <si>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</si>
  <si>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</si>
  <si>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</si>
  <si>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</si>
  <si>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</si>
  <si>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</si>
  <si>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</si>
  <si>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</si>
  <si>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</si>
  <si>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</si>
  <si>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</si>
  <si>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</si>
  <si>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</si>
  <si>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</si>
  <si>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</si>
  <si>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</si>
  <si>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</si>
  <si>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</si>
  <si>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</si>
  <si>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</si>
  <si>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</si>
  <si>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</si>
  <si>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</si>
  <si>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</si>
  <si>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</si>
  <si>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</si>
  <si>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</si>
  <si>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</si>
  <si>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</si>
  <si>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</si>
  <si>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</si>
  <si>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</si>
  <si>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</si>
  <si>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</si>
  <si>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</si>
  <si>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</si>
  <si>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</si>
  <si>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</si>
  <si>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</si>
  <si>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</si>
  <si>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</si>
  <si>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</si>
  <si>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</si>
  <si>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</si>
  <si>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</si>
  <si>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</si>
  <si>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</si>
  <si>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</si>
  <si>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</si>
  <si>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</si>
  <si>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</si>
  <si>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</si>
  <si>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</si>
  <si>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</si>
  <si>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</si>
  <si>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</si>
  <si>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</si>
  <si>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</si>
  <si>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</si>
  <si>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</si>
  <si>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</si>
  <si>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</si>
  <si>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</si>
  <si>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</si>
  <si>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</si>
  <si>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</si>
  <si>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</si>
  <si>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</si>
  <si>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</si>
  <si>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</si>
  <si>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</si>
  <si>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</si>
  <si>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</si>
  <si>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</si>
  <si>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</si>
  <si>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</si>
  <si>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</si>
  <si>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</si>
  <si>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</si>
  <si>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</si>
  <si>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</si>
  <si>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</si>
  <si>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</si>
  <si>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</si>
  <si>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</si>
  <si>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</si>
  <si>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</si>
  <si>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</si>
  <si>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</si>
  <si>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</si>
  <si>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</si>
  <si>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</si>
  <si>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</si>
  <si>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</si>
  <si>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</si>
  <si>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</si>
  <si>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</si>
  <si>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</si>
  <si>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</si>
  <si>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</si>
  <si>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</si>
  <si>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</si>
  <si>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</si>
  <si>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</si>
  <si>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</si>
  <si>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</si>
  <si>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</si>
  <si>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</si>
  <si>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</si>
  <si>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</si>
  <si>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</si>
  <si>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</si>
  <si>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</si>
  <si>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</si>
  <si>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</si>
  <si>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</si>
  <si>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</si>
  <si>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</si>
  <si>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</si>
  <si>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</si>
  <si>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</si>
  <si>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</si>
  <si>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</si>
  <si>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</si>
  <si>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</si>
  <si>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</si>
  <si>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</si>
  <si>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</si>
  <si>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</si>
  <si>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</si>
  <si>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</si>
  <si>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</si>
  <si>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</si>
  <si>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</si>
  <si>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</si>
  <si>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</si>
  <si>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</si>
  <si>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</si>
  <si>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</si>
  <si>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</si>
  <si>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</si>
  <si>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</si>
  <si>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</si>
  <si>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</si>
  <si>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</si>
  <si>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</si>
  <si>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</si>
  <si>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</si>
  <si>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</si>
  <si>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</si>
  <si>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</si>
  <si>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</si>
  <si>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</si>
  <si>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</si>
  <si>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</si>
  <si>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</si>
  <si>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</si>
  <si>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</si>
  <si>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</si>
  <si>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</si>
  <si>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</si>
  <si>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</si>
  <si>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</si>
  <si>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</si>
  <si>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</si>
  <si>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</si>
  <si>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</si>
  <si>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</si>
  <si>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</si>
  <si>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</si>
  <si>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</si>
  <si>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</si>
  <si>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</si>
  <si>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</si>
  <si>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</si>
  <si>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</si>
  <si>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</si>
  <si>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</si>
  <si>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</si>
  <si>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</si>
  <si>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</si>
  <si>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</si>
  <si>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</si>
  <si>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</si>
  <si>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</si>
  <si>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</si>
  <si>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</si>
  <si>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</si>
  <si>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</si>
  <si>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</si>
  <si>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</si>
  <si>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</si>
  <si>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</si>
  <si>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</si>
  <si>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</si>
  <si>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</si>
  <si>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</si>
  <si>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</si>
  <si>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</si>
  <si>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</si>
  <si>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</si>
  <si>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</si>
  <si>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</si>
  <si>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</si>
  <si>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</si>
  <si>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</si>
  <si>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</si>
  <si>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</si>
  <si>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</si>
  <si>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</si>
  <si>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</si>
  <si>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</si>
  <si>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</si>
  <si>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</si>
  <si>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</si>
  <si>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</si>
  <si>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</si>
  <si>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</si>
  <si>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</si>
  <si>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</si>
  <si>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</si>
  <si>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</si>
  <si>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</si>
  <si>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</si>
  <si>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</si>
  <si>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</si>
  <si>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</si>
  <si>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</si>
  <si>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</si>
  <si>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</si>
  <si>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</si>
  <si>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</si>
  <si>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</si>
  <si>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</si>
  <si>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</si>
  <si>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</si>
  <si>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</si>
  <si>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</si>
  <si>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</si>
  <si>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</si>
  <si>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</si>
  <si>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</si>
  <si>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</si>
  <si>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</si>
  <si>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</si>
  <si>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</si>
  <si>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</si>
  <si>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</si>
  <si>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</si>
  <si>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</si>
  <si>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</si>
  <si>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</si>
  <si>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</si>
  <si>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</si>
  <si>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</si>
  <si>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</si>
  <si>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</si>
  <si>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</si>
  <si>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</si>
  <si>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</si>
  <si>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</si>
  <si>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</si>
  <si>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</si>
  <si>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</si>
  <si>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</si>
  <si>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</si>
  <si>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</si>
  <si>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</si>
  <si>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</si>
  <si>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</si>
  <si>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</si>
  <si>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</si>
  <si>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</si>
  <si>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</si>
  <si>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</si>
  <si>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</si>
  <si>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</si>
  <si>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</si>
  <si>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</si>
  <si>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</si>
  <si>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</si>
  <si>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</si>
  <si>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</si>
  <si>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</si>
  <si>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</si>
  <si>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</si>
  <si>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</si>
  <si>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</si>
  <si>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</si>
  <si>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</si>
  <si>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</si>
  <si>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</si>
  <si>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</si>
  <si>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</si>
  <si>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</si>
  <si>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</si>
  <si>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</si>
  <si>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</si>
  <si>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</si>
  <si>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</si>
  <si>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</si>
  <si>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</si>
  <si>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</si>
  <si>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</si>
  <si>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</si>
  <si>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</si>
  <si>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</si>
  <si>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</si>
  <si>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</si>
  <si>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</si>
  <si>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</si>
  <si>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</si>
  <si>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</si>
  <si>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</si>
  <si>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</si>
  <si>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</si>
  <si>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</si>
  <si>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</si>
  <si>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</si>
  <si>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</si>
  <si>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</si>
  <si>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</si>
  <si>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</si>
  <si>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</si>
  <si>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</si>
  <si>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</si>
  <si>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</si>
  <si>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</si>
  <si>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</si>
  <si>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</si>
  <si>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</si>
  <si>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</si>
  <si>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</si>
  <si>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</si>
  <si>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</si>
  <si>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</si>
  <si>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</si>
  <si>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</si>
  <si>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</si>
  <si>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</si>
  <si>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</si>
  <si>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</si>
  <si>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</si>
  <si>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</si>
  <si>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</si>
  <si>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</si>
  <si>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</si>
  <si>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</si>
  <si>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</si>
  <si>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</si>
  <si>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</si>
  <si>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</si>
  <si>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</si>
  <si>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</si>
  <si>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</si>
  <si>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</si>
  <si>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</si>
  <si>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</si>
  <si>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</si>
  <si>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</si>
  <si>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</si>
  <si>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</si>
  <si>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</si>
  <si>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</si>
  <si>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</si>
  <si>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</si>
  <si>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</si>
  <si>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</si>
  <si>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</si>
  <si>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</si>
  <si>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</si>
  <si>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</si>
  <si>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</si>
  <si>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</si>
  <si>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</si>
  <si>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</si>
  <si>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</si>
  <si>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</si>
  <si>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</si>
  <si>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</si>
  <si>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</si>
  <si>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</si>
  <si>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</si>
  <si>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</si>
  <si>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</si>
  <si>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</si>
  <si>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</si>
  <si>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</si>
  <si>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</si>
  <si>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</si>
  <si>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</si>
  <si>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</si>
  <si>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</si>
  <si>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</si>
  <si>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</si>
  <si>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</si>
  <si>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</si>
  <si>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</si>
  <si>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</si>
  <si>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</si>
  <si>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</si>
  <si>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</si>
  <si>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</si>
  <si>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</si>
  <si>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</si>
  <si>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</si>
  <si>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</si>
  <si>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</si>
  <si>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</si>
  <si>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</si>
  <si>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</si>
  <si>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</si>
  <si>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</si>
  <si>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</si>
  <si>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</si>
  <si>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</si>
  <si>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</si>
  <si>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</si>
  <si>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</si>
  <si>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</si>
  <si>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</si>
  <si>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</si>
  <si>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</si>
  <si>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</si>
  <si>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</si>
  <si>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</si>
  <si>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</si>
  <si>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</si>
  <si>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</si>
  <si>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</si>
  <si>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</si>
  <si>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</si>
  <si>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</si>
  <si>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</si>
  <si>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</si>
  <si>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</si>
  <si>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</si>
  <si>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</si>
  <si>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</si>
  <si>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</si>
  <si>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</si>
  <si>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</si>
  <si>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</si>
  <si>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</si>
  <si>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</si>
  <si>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</si>
  <si>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</si>
  <si>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</si>
  <si>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</si>
  <si>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</si>
  <si>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</si>
  <si>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</si>
  <si>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</si>
  <si>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</si>
  <si>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</si>
  <si>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</si>
  <si>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</si>
  <si>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</si>
  <si>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</si>
  <si>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</si>
  <si>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</si>
  <si>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</si>
  <si>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</si>
  <si>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</si>
  <si>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</si>
  <si>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</si>
  <si>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</si>
  <si>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</si>
  <si>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</si>
  <si>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</si>
  <si>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</si>
  <si>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</si>
  <si>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</si>
  <si>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</si>
  <si>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</si>
  <si>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</si>
  <si>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</si>
  <si>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</si>
  <si>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</si>
  <si>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</si>
  <si>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</si>
  <si>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</si>
  <si>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</si>
  <si>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</si>
  <si>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</si>
  <si>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</si>
  <si>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</si>
  <si>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</si>
  <si>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</si>
  <si>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</si>
  <si>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</si>
  <si>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</si>
  <si>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</si>
  <si>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</si>
  <si>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</si>
  <si>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</si>
  <si>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</si>
  <si>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</si>
  <si>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</si>
  <si>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</si>
  <si>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</si>
  <si>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</si>
  <si>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</si>
  <si>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</si>
  <si>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</si>
  <si>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</si>
  <si>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</si>
  <si>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</si>
  <si>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</si>
  <si>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</si>
  <si>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</si>
  <si>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</si>
  <si>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</si>
  <si>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</si>
  <si>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</si>
  <si>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</si>
  <si>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</si>
  <si>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</si>
  <si>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</si>
  <si>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</si>
  <si>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</si>
  <si>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</si>
  <si>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</si>
  <si>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</si>
  <si>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</si>
  <si>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</si>
  <si>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</si>
  <si>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</si>
  <si>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</si>
  <si>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</si>
  <si>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</si>
  <si>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</si>
  <si>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</si>
  <si>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</si>
  <si>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</si>
  <si>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</si>
  <si>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</si>
  <si>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</si>
  <si>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</si>
  <si>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</si>
  <si>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</si>
  <si>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</si>
  <si>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</si>
  <si>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</si>
  <si>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</si>
  <si>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</si>
  <si>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</si>
  <si>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</si>
  <si>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</si>
  <si>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</si>
  <si>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</si>
  <si>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</si>
  <si>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</si>
  <si>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</si>
  <si>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</si>
  <si>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</si>
  <si>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</si>
  <si>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</si>
  <si>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</si>
  <si>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</si>
  <si>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</si>
  <si>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</si>
  <si>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</si>
  <si>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</si>
  <si>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</si>
  <si>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</si>
  <si>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</si>
  <si>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</si>
  <si>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</si>
  <si>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</si>
  <si>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</si>
  <si>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</si>
  <si>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</si>
  <si>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</si>
  <si>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</si>
  <si>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</si>
  <si>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</si>
  <si>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</si>
  <si>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</si>
  <si>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</si>
  <si>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</si>
  <si>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</si>
  <si>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</si>
  <si>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</si>
  <si>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</si>
  <si>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</si>
  <si>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</si>
  <si>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</si>
  <si>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</si>
  <si>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</si>
  <si>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</si>
  <si>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</si>
  <si>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</si>
  <si>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</si>
  <si>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</si>
  <si>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</si>
  <si>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</si>
  <si>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</si>
  <si>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</si>
  <si>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</si>
  <si>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</si>
  <si>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</si>
  <si>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</si>
  <si>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</si>
  <si>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</si>
  <si>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</si>
  <si>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</si>
  <si>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</si>
  <si>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</si>
  <si>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</si>
  <si>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</si>
  <si>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</si>
  <si>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</si>
  <si>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</si>
  <si>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</si>
  <si>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</si>
  <si>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</si>
  <si>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</si>
  <si>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</si>
  <si>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</si>
  <si>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</si>
  <si>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</si>
  <si>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</si>
  <si>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</si>
  <si>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</si>
  <si>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</si>
  <si>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</si>
  <si>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</si>
  <si>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</si>
  <si>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</si>
  <si>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</si>
  <si>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</si>
  <si>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</si>
  <si>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</si>
  <si>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</si>
  <si>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</si>
  <si>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</si>
  <si>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</si>
  <si>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</si>
  <si>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</si>
  <si>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</si>
  <si>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</si>
  <si>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</si>
  <si>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</si>
  <si>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</si>
  <si>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</si>
  <si>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</si>
  <si>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</si>
  <si>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</si>
  <si>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</si>
  <si>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</si>
  <si>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</si>
  <si>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</si>
  <si>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</si>
  <si>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</si>
  <si>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</si>
  <si>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</si>
  <si>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</si>
  <si>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</si>
  <si>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</si>
  <si>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</si>
  <si>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</si>
  <si>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</si>
  <si>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</si>
  <si>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</si>
  <si>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</si>
  <si>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</si>
  <si>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</si>
  <si>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</si>
  <si>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</si>
  <si>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</si>
  <si>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</si>
  <si>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</si>
  <si>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</si>
  <si>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</si>
  <si>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</si>
  <si>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</si>
  <si>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</si>
  <si>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</si>
  <si>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</si>
  <si>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</si>
  <si>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</si>
  <si>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</si>
  <si>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</si>
  <si>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</si>
  <si>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</si>
  <si>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</si>
  <si>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</si>
  <si>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</si>
  <si>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</si>
  <si>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</si>
  <si>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</si>
  <si>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</si>
  <si>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</si>
  <si>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</si>
  <si>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</si>
  <si>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</si>
  <si>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</si>
  <si>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</si>
  <si>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</si>
  <si>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</si>
  <si>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</si>
  <si>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</si>
  <si>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</si>
  <si>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</si>
  <si>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</si>
  <si>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</si>
  <si>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</si>
  <si>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</si>
  <si>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</si>
  <si>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</si>
  <si>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</si>
  <si>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</si>
  <si>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</si>
  <si>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</si>
  <si>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</si>
  <si>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</si>
  <si>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</si>
  <si>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</si>
  <si>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</si>
  <si>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</si>
  <si>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</si>
  <si>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</si>
  <si>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</si>
  <si>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</si>
  <si>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</si>
  <si>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</si>
  <si>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</si>
  <si>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</si>
  <si>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</si>
  <si>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</si>
  <si>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</si>
  <si>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</si>
  <si>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</si>
  <si>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</si>
  <si>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</si>
  <si>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</si>
  <si>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</si>
  <si>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</si>
  <si>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</si>
  <si>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</si>
  <si>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</si>
  <si>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</si>
  <si>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</si>
  <si>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</si>
  <si>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</si>
  <si>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</si>
  <si>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</si>
  <si>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</si>
  <si>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</si>
  <si>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</si>
  <si>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</si>
  <si>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</si>
  <si>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</si>
  <si>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</si>
  <si>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</si>
  <si>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</si>
  <si>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</si>
  <si>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</si>
  <si>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</si>
  <si>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</si>
  <si>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</si>
  <si>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</si>
  <si>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</si>
  <si>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</si>
  <si>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</si>
  <si>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</si>
  <si>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</si>
  <si>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</si>
  <si>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</si>
  <si>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</si>
  <si>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</si>
  <si>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</si>
  <si>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</si>
  <si>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</si>
  <si>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</si>
  <si>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</si>
  <si>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</si>
  <si>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</si>
  <si>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</si>
  <si>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</si>
  <si>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</si>
  <si>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</si>
  <si>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</si>
  <si>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</si>
  <si>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</si>
  <si>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</si>
  <si>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</si>
  <si>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</si>
  <si>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</si>
  <si>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</si>
  <si>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</si>
  <si>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</si>
  <si>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</si>
  <si>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</si>
  <si>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</si>
  <si>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</si>
  <si>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</si>
  <si>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</si>
  <si>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</si>
  <si>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</si>
  <si>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</si>
  <si>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</si>
  <si>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</si>
  <si>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</si>
  <si>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</si>
  <si>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</si>
  <si>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</si>
  <si>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</si>
  <si>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</si>
  <si>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</si>
  <si>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</si>
  <si>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</si>
  <si>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</si>
  <si>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</si>
  <si>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</si>
  <si>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</si>
  <si>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</si>
  <si>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</si>
  <si>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</si>
  <si>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</si>
  <si>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</si>
  <si>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</si>
  <si>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</si>
  <si>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</si>
  <si>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</si>
  <si>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</si>
  <si>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</si>
  <si>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</si>
  <si>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</si>
  <si>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</si>
  <si>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</si>
  <si>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</si>
  <si>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</si>
  <si>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</si>
  <si>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</si>
  <si>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</si>
  <si>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</si>
  <si>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</si>
  <si>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</si>
  <si>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</si>
  <si>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</si>
  <si>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</si>
  <si>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</si>
  <si>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</si>
  <si>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</si>
  <si>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</si>
  <si>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</si>
  <si>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</si>
  <si>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</si>
  <si>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</si>
  <si>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</si>
  <si>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</si>
  <si>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</si>
  <si>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</si>
  <si>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</si>
  <si>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</si>
  <si>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</si>
  <si>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</si>
  <si>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</si>
  <si>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</si>
  <si>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</si>
  <si>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</si>
  <si>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</si>
  <si>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</si>
  <si>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</si>
  <si>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</si>
  <si>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</si>
  <si>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</si>
  <si>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</si>
  <si>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</si>
  <si>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</si>
  <si>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</si>
  <si>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</si>
  <si>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</si>
  <si>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</si>
  <si>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</si>
  <si>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</si>
  <si>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</si>
  <si>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</si>
  <si>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</si>
  <si>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</si>
  <si>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</si>
  <si>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</si>
  <si>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</si>
  <si>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</si>
  <si>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</si>
  <si>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</si>
  <si>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</si>
  <si>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</si>
  <si>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</si>
  <si>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</si>
  <si>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</si>
  <si>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</si>
  <si>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</si>
  <si>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</si>
  <si>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</si>
  <si>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</si>
  <si>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</si>
  <si>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</si>
  <si>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</si>
  <si>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</si>
  <si>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</si>
  <si>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</si>
  <si>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</si>
  <si>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</si>
  <si>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</si>
  <si>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</si>
  <si>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</si>
  <si>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</si>
  <si>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</si>
  <si>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</si>
  <si>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</si>
  <si>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</si>
  <si>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</si>
  <si>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</si>
  <si>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</si>
  <si>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</si>
  <si>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</si>
  <si>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</si>
  <si>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</si>
  <si>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</si>
  <si>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</si>
  <si>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</si>
  <si>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</si>
  <si>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</si>
  <si>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</si>
  <si>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</si>
  <si>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</si>
  <si>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</si>
  <si>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</si>
  <si>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</si>
  <si>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</si>
  <si>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</si>
  <si>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</si>
  <si>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</si>
  <si>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</si>
  <si>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</si>
  <si>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</si>
  <si>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</si>
  <si>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</si>
  <si>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</si>
  <si>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</si>
  <si>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</si>
  <si>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</si>
  <si>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</si>
  <si>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</si>
  <si>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</si>
  <si>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</si>
  <si>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</si>
  <si>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</si>
  <si>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</si>
  <si>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</si>
  <si>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</si>
  <si>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</si>
  <si>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</si>
  <si>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</si>
  <si>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</si>
  <si>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</si>
  <si>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</si>
  <si>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</si>
  <si>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</si>
  <si>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</si>
  <si>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</si>
  <si>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</si>
  <si>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</si>
  <si>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</si>
  <si>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</si>
  <si>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</si>
  <si>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</si>
  <si>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</si>
  <si>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</si>
  <si>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</si>
  <si>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</si>
  <si>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</si>
  <si>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</si>
  <si>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</si>
  <si>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</si>
  <si>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</si>
  <si>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</si>
  <si>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</si>
  <si>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</si>
  <si>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</si>
  <si>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</si>
  <si>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</si>
  <si>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</si>
  <si>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</si>
  <si>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</si>
  <si>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</si>
  <si>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</si>
  <si>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</si>
  <si>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</si>
  <si>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</si>
  <si>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</si>
  <si>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</si>
  <si>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</si>
  <si>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</si>
  <si>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</si>
  <si>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</si>
  <si>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</si>
  <si>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</si>
  <si>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</si>
  <si>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</si>
  <si>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</si>
  <si>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</si>
  <si>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</si>
  <si>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</si>
  <si>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</si>
  <si>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</si>
  <si>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</si>
  <si>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</si>
  <si>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</si>
  <si>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</si>
  <si>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</si>
  <si>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</si>
  <si>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</si>
  <si>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</si>
  <si>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</si>
  <si>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</si>
  <si>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</si>
  <si>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</si>
  <si>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</si>
  <si>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</si>
  <si>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</si>
  <si>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</si>
  <si>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</si>
  <si>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</si>
  <si>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</si>
  <si>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</si>
  <si>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</si>
  <si>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</si>
  <si>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</si>
  <si>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</si>
  <si>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</si>
  <si>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</si>
  <si>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</si>
  <si>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</si>
  <si>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</si>
  <si>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</si>
  <si>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</si>
  <si>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</si>
  <si>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</si>
  <si>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</si>
  <si>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</si>
  <si>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</si>
  <si>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</si>
  <si>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</si>
  <si>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</si>
  <si>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</si>
  <si>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</si>
  <si>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</si>
  <si>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</si>
  <si>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</si>
  <si>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</si>
  <si>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</si>
  <si>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</si>
  <si>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</si>
  <si>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</si>
  <si>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</si>
  <si>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</si>
  <si>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</si>
  <si>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</si>
  <si>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</si>
  <si>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</si>
  <si>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</si>
  <si>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</si>
  <si>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</si>
  <si>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</si>
  <si>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</si>
  <si>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</si>
  <si>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</si>
  <si>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</si>
  <si>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</si>
  <si>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</si>
  <si>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</si>
  <si>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</si>
  <si>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</si>
  <si>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</si>
  <si>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</si>
  <si>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</si>
  <si>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</si>
  <si>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</si>
  <si>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</si>
  <si>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</si>
  <si>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</si>
  <si>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</si>
  <si>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</si>
  <si>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</si>
  <si>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</si>
  <si>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</si>
  <si>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</si>
  <si>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</si>
  <si>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</si>
  <si>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</si>
  <si>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</si>
  <si>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</si>
  <si>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</si>
  <si>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</si>
  <si>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</si>
  <si>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</si>
  <si>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</si>
  <si>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</si>
  <si>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</si>
  <si>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</si>
  <si>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</si>
  <si>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</si>
  <si>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</si>
  <si>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</si>
  <si>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</si>
  <si>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</si>
  <si>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</si>
  <si>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</si>
  <si>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</si>
  <si>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</si>
  <si>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</si>
  <si>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</si>
  <si>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</si>
  <si>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</si>
  <si>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</si>
  <si>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</si>
  <si>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</si>
  <si>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</si>
  <si>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</si>
  <si>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</si>
  <si>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</si>
  <si>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</si>
  <si>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</si>
  <si>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</si>
  <si>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</si>
  <si>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</si>
  <si>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</si>
  <si>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</si>
  <si>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</si>
  <si>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</si>
  <si>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</si>
  <si>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</si>
  <si>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</si>
  <si>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</si>
  <si>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</si>
  <si>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</si>
  <si>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</si>
  <si>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</si>
  <si>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</si>
  <si>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</si>
  <si>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</si>
  <si>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</si>
  <si>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</si>
  <si>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</si>
  <si>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</si>
  <si>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</si>
  <si>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</si>
  <si>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</si>
  <si>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</si>
  <si>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</si>
  <si>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</si>
  <si>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</si>
  <si>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</si>
  <si>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</si>
  <si>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</si>
  <si>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</si>
  <si>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</si>
  <si>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</si>
  <si>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</si>
  <si>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</si>
  <si>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</si>
  <si>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</si>
  <si>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</si>
  <si>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</si>
  <si>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</si>
  <si>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</si>
  <si>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</si>
  <si>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</si>
  <si>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</si>
  <si>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</si>
  <si>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</si>
  <si>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</si>
  <si>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</si>
  <si>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</si>
  <si>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</si>
  <si>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</si>
  <si>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</si>
  <si>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</si>
  <si>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</si>
  <si>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</si>
  <si>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</si>
  <si>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</si>
  <si>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</si>
  <si>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</si>
  <si>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</si>
  <si>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</si>
  <si>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</si>
  <si>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</si>
  <si>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</si>
  <si>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</si>
  <si>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</si>
  <si>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</si>
  <si>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</si>
  <si>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</si>
  <si>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</si>
  <si>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</si>
  <si>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</si>
  <si>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</si>
  <si>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</si>
  <si>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</si>
  <si>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</si>
  <si>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</si>
  <si>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</si>
  <si>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</si>
  <si>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</si>
  <si>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</si>
  <si>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</si>
  <si>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</si>
  <si>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</si>
  <si>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</si>
  <si>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</si>
  <si>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</si>
  <si>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</si>
  <si>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</si>
  <si>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</si>
  <si>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</si>
  <si>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</si>
  <si>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</si>
  <si>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</si>
  <si>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</si>
  <si>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</si>
  <si>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</si>
  <si>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</si>
  <si>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</si>
  <si>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</si>
  <si>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</si>
  <si>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</si>
  <si>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</si>
  <si>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</si>
  <si>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</si>
  <si>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</si>
  <si>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</si>
  <si>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</si>
  <si>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</si>
  <si>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</si>
  <si>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</si>
  <si>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</si>
  <si>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</si>
  <si>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</si>
  <si>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</si>
  <si>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</si>
  <si>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</si>
  <si>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</si>
  <si>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</si>
  <si>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</si>
  <si>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</si>
  <si>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</si>
  <si>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</si>
  <si>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</si>
  <si>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</si>
  <si>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</si>
  <si>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</si>
  <si>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</si>
  <si>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</si>
  <si>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</si>
  <si>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</si>
  <si>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</si>
  <si>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</si>
  <si>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</si>
  <si>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</si>
  <si>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</si>
  <si>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</si>
  <si>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</si>
  <si>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</si>
  <si>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</si>
  <si>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</si>
  <si>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</si>
  <si>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</si>
  <si>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</si>
  <si>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</si>
  <si>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</si>
  <si>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</si>
  <si>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</si>
  <si>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</si>
  <si>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</si>
  <si>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</si>
  <si>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</si>
  <si>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</si>
  <si>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</si>
  <si>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</si>
  <si>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</si>
  <si>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</si>
  <si>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</si>
  <si>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</si>
  <si>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</si>
  <si>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</si>
  <si>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</si>
  <si>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</si>
  <si>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</si>
  <si>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</si>
  <si>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</si>
  <si>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</si>
  <si>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</si>
  <si>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</si>
  <si>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</si>
  <si>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</si>
  <si>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</si>
  <si>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</si>
  <si>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</si>
  <si>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</si>
  <si>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</si>
  <si>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</si>
  <si>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</si>
  <si>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</si>
  <si>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</si>
  <si>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</si>
  <si>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</si>
  <si>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</si>
  <si>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</si>
  <si>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</si>
  <si>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</si>
  <si>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</si>
  <si>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</si>
  <si>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</si>
  <si>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</si>
  <si>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</si>
  <si>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</si>
  <si>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</si>
  <si>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</si>
  <si>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</si>
  <si>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</si>
  <si>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</si>
  <si>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</si>
  <si>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</si>
  <si>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</si>
  <si>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</si>
  <si>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</si>
  <si>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</si>
  <si>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</si>
  <si>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</si>
  <si>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</si>
  <si>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</si>
  <si>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</si>
  <si>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</si>
  <si>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</si>
  <si>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</si>
  <si>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</si>
  <si>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</si>
  <si>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</si>
  <si>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</si>
  <si>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</si>
  <si>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</si>
  <si>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</si>
  <si>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</si>
  <si>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</si>
  <si>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</si>
  <si>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</si>
  <si>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</si>
  <si>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</si>
  <si>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</si>
  <si>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</si>
  <si>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</si>
  <si>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</si>
  <si>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</si>
  <si>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</si>
  <si>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</si>
  <si>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</si>
  <si>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</si>
  <si>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</si>
  <si>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</si>
  <si>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</si>
  <si>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</si>
  <si>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</si>
  <si>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</si>
  <si>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</si>
  <si>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</si>
  <si>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</si>
  <si>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</si>
  <si>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</si>
  <si>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</si>
  <si>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</si>
  <si>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</si>
  <si>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</si>
  <si>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</si>
  <si>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</si>
  <si>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</si>
  <si>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</si>
  <si>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</si>
  <si>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</si>
  <si>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</si>
  <si>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</si>
  <si>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</si>
  <si>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</si>
  <si>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</si>
  <si>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</si>
  <si>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</si>
  <si>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</si>
  <si>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</si>
  <si>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</si>
  <si>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</si>
  <si>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</si>
  <si>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</si>
  <si>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</si>
  <si>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</si>
  <si>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</si>
  <si>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</si>
  <si>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</si>
  <si>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</si>
  <si>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</si>
  <si>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</si>
  <si>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</si>
  <si>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</si>
  <si>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</si>
  <si>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</si>
  <si>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</si>
  <si>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</si>
  <si>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</si>
  <si>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</si>
  <si>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</si>
  <si>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</si>
  <si>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</si>
  <si>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</si>
  <si>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</si>
  <si>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</si>
  <si>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</si>
  <si>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</si>
  <si>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</si>
  <si>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</si>
  <si>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</si>
  <si>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</si>
  <si>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</si>
  <si>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</si>
  <si>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</si>
  <si>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</si>
  <si>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</si>
  <si>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</si>
  <si>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</si>
  <si>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</si>
  <si>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</si>
  <si>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</si>
  <si>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</si>
  <si>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</si>
  <si>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</si>
  <si>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</si>
  <si>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</si>
  <si>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</si>
  <si>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</si>
  <si>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</si>
  <si>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</si>
  <si>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</si>
  <si>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</si>
  <si>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</si>
  <si>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</si>
  <si>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</si>
  <si>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</si>
  <si>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</si>
  <si>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</si>
  <si>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</si>
  <si>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</si>
  <si>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</si>
  <si>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</si>
  <si>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</si>
  <si>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</si>
  <si>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</si>
  <si>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</si>
  <si>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</si>
  <si>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</si>
  <si>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</si>
  <si>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</si>
  <si>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</si>
  <si>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</si>
  <si>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</si>
  <si>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</si>
  <si>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</si>
  <si>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</si>
  <si>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</si>
  <si>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</si>
  <si>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</si>
  <si>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</si>
  <si>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</si>
  <si>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</si>
  <si>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</si>
  <si>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</si>
  <si>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</si>
  <si>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</si>
  <si>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</si>
  <si>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</si>
  <si>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</si>
  <si>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</si>
  <si>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</si>
  <si>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</si>
  <si>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</si>
  <si>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</si>
  <si>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</si>
  <si>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</si>
  <si>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</si>
  <si>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</si>
  <si>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</si>
  <si>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</si>
  <si>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</si>
  <si>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</si>
  <si>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</si>
  <si>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</si>
  <si>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</si>
  <si>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</si>
  <si>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</si>
  <si>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</si>
  <si>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</si>
  <si>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</si>
  <si>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</si>
  <si>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</si>
  <si>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</si>
  <si>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</si>
  <si>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</si>
  <si>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</si>
  <si>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</si>
  <si>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</si>
  <si>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</si>
  <si>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</si>
  <si>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</si>
  <si>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</si>
  <si>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</si>
  <si>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</si>
  <si>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</si>
  <si>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</si>
  <si>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</si>
  <si>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</si>
  <si>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</si>
  <si>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</si>
  <si>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</si>
  <si>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</si>
  <si>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</si>
  <si>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</si>
  <si>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</si>
  <si>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</si>
  <si>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</si>
  <si>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</si>
  <si>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</si>
  <si>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</si>
  <si>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</si>
  <si>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</si>
  <si>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</si>
  <si>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</si>
  <si>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</si>
  <si>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</si>
  <si>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</si>
  <si>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</si>
  <si>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</si>
  <si>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</si>
  <si>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</si>
  <si>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</si>
  <si>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</si>
  <si>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</si>
  <si>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</si>
  <si>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</si>
  <si>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</si>
  <si>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</si>
  <si>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</si>
  <si>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</si>
  <si>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</si>
  <si>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</si>
  <si>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</si>
  <si>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</si>
  <si>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</si>
  <si>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</si>
  <si>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</si>
  <si>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</si>
  <si>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</si>
  <si>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</si>
  <si>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</si>
  <si>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</si>
  <si>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</si>
  <si>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</si>
  <si>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</si>
  <si>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</si>
  <si>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</si>
  <si>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</si>
  <si>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</si>
  <si>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</si>
  <si>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</si>
  <si>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</si>
  <si>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</si>
  <si>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</si>
  <si>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</si>
  <si>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</si>
  <si>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</si>
  <si>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</si>
  <si>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</si>
  <si>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</si>
  <si>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</si>
  <si>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</si>
  <si>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</si>
  <si>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</si>
  <si>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</si>
  <si>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</si>
  <si>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</si>
  <si>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</si>
  <si>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</si>
  <si>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</si>
  <si>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</si>
  <si>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</si>
  <si>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</si>
  <si>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</si>
  <si>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</si>
  <si>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</si>
  <si>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</si>
  <si>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</si>
  <si>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</si>
  <si>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</si>
  <si>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</si>
  <si>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</si>
  <si>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</si>
  <si>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</si>
  <si>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</si>
  <si>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</si>
  <si>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</si>
  <si>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</si>
  <si>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</si>
  <si>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</si>
  <si>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</si>
  <si>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</si>
  <si>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</si>
  <si>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</si>
  <si>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</si>
  <si>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</si>
  <si>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</si>
  <si>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</si>
  <si>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</si>
  <si>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</si>
  <si>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</si>
  <si>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</si>
  <si>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</si>
  <si>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</si>
  <si>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</si>
  <si>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</si>
  <si>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</si>
  <si>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</si>
  <si>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</si>
  <si>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</si>
  <si>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</si>
  <si>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</si>
  <si>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</si>
  <si>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</si>
  <si>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</si>
  <si>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</si>
  <si>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</si>
  <si>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</si>
  <si>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</si>
  <si>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</si>
  <si>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</si>
  <si>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</si>
  <si>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</si>
  <si>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</si>
  <si>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</si>
  <si>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</si>
  <si>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</si>
  <si>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</si>
  <si>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</si>
  <si>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</si>
  <si>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</si>
  <si>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</si>
  <si>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</si>
  <si>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</si>
  <si>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</si>
  <si>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</si>
  <si>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</si>
  <si>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</si>
  <si>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</si>
  <si>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</si>
  <si>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</si>
  <si>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</si>
  <si>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</si>
  <si>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</si>
  <si>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</si>
  <si>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</si>
  <si>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</si>
  <si>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</si>
  <si>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</si>
  <si>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</si>
  <si>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</si>
  <si>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</si>
  <si>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</si>
  <si>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</si>
  <si>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</si>
  <si>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</si>
  <si>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</si>
  <si>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</si>
  <si>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</si>
  <si>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</si>
  <si>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</si>
  <si>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</si>
  <si>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</si>
  <si>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</si>
  <si>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</si>
  <si>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</si>
  <si>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</si>
  <si>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</si>
  <si>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</si>
  <si>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</si>
  <si>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</si>
  <si>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</si>
  <si>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</si>
  <si>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</si>
  <si>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</si>
  <si>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</si>
  <si>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</si>
  <si>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</si>
  <si>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</si>
  <si>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</si>
  <si>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</si>
  <si>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</si>
  <si>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</si>
  <si>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</si>
  <si>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</si>
  <si>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</si>
  <si>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</si>
  <si>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</si>
  <si>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</si>
  <si>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</si>
  <si>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</si>
  <si>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</si>
  <si>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</si>
  <si>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</si>
  <si>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</si>
  <si>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</si>
  <si>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</si>
  <si>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</si>
  <si>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</si>
  <si>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</si>
  <si>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</si>
  <si>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</si>
  <si>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</si>
  <si>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</si>
  <si>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</si>
  <si>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</si>
  <si>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</si>
  <si>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</si>
  <si>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</si>
  <si>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</si>
  <si>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</si>
  <si>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</si>
  <si>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</si>
  <si>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</si>
  <si>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</si>
  <si>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</si>
  <si>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</si>
  <si>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</si>
  <si>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</si>
  <si>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</si>
  <si>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</si>
  <si>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</si>
  <si>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</si>
  <si>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</si>
  <si>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</si>
  <si>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</si>
  <si>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</si>
  <si>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</si>
  <si>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</si>
  <si>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</si>
  <si>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</si>
  <si>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</si>
  <si>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</si>
  <si>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</si>
  <si>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</si>
  <si>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</si>
  <si>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</si>
  <si>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</si>
  <si>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</si>
  <si>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</si>
  <si>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</si>
  <si>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</si>
  <si>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</si>
  <si>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</si>
  <si>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</si>
  <si>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</si>
  <si>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</si>
  <si>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</si>
  <si>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</si>
  <si>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</si>
  <si>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</si>
  <si>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</si>
  <si>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</si>
  <si>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</si>
  <si>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</si>
  <si>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</si>
  <si>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</si>
  <si>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</si>
  <si>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</si>
  <si>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</si>
  <si>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</si>
  <si>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</si>
  <si>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</si>
  <si>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</si>
  <si>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</si>
  <si>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</si>
  <si>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</si>
  <si>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</si>
  <si>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</si>
  <si>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</si>
  <si>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</si>
  <si>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</si>
  <si>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</si>
  <si>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</si>
  <si>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</si>
  <si>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</si>
  <si>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</si>
  <si>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</si>
  <si>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</si>
  <si>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</si>
  <si>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</si>
  <si>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</si>
  <si>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</si>
  <si>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</si>
  <si>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</si>
  <si>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</si>
  <si>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</si>
  <si>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</si>
  <si>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</si>
  <si>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</si>
  <si>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</si>
  <si>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</si>
  <si>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</si>
  <si>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</si>
  <si>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</si>
  <si>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</si>
  <si>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</si>
  <si>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</si>
  <si>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</si>
  <si>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</si>
  <si>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</si>
  <si>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</si>
  <si>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</si>
  <si>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</si>
  <si>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</si>
  <si>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</si>
  <si>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</si>
  <si>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</si>
  <si>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</si>
  <si>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</si>
  <si>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</si>
  <si>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</si>
  <si>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</si>
  <si>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</si>
  <si>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</si>
  <si>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</si>
  <si>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</si>
  <si>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</si>
  <si>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</si>
  <si>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</si>
  <si>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</si>
  <si>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</si>
  <si>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</si>
  <si>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</si>
  <si>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</si>
  <si>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</si>
  <si>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</si>
  <si>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</si>
  <si>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</si>
  <si>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</si>
  <si>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</si>
  <si>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</si>
  <si>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</si>
  <si>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</si>
  <si>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</si>
  <si>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</si>
  <si>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</si>
  <si>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</si>
  <si>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</si>
  <si>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</si>
  <si>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</si>
  <si>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</si>
  <si>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</si>
  <si>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</si>
  <si>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</si>
  <si>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</si>
  <si>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</si>
  <si>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</si>
  <si>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</si>
  <si>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</si>
  <si>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</si>
  <si>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</si>
  <si>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</si>
  <si>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</si>
  <si>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</si>
  <si>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</si>
  <si>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</si>
  <si>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</si>
  <si>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</si>
  <si>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</si>
  <si>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</si>
  <si>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</si>
  <si>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</si>
  <si>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</si>
  <si>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</si>
  <si>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</si>
  <si>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</si>
  <si>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</si>
  <si>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</si>
  <si>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</si>
  <si>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</si>
  <si>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</si>
  <si>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</si>
  <si>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</si>
  <si>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</si>
  <si>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</si>
  <si>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</si>
  <si>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</si>
  <si>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</si>
  <si>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</si>
  <si>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</si>
  <si>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</si>
  <si>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</si>
  <si>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</si>
  <si>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</si>
  <si>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</si>
  <si>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</si>
  <si>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</si>
  <si>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</si>
  <si>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</si>
  <si>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</si>
  <si>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</si>
  <si>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</si>
  <si>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</si>
  <si>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</si>
  <si>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</si>
  <si>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</si>
  <si>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</si>
  <si>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</si>
  <si>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</si>
  <si>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</si>
  <si>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</si>
  <si>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</si>
  <si>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</si>
  <si>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</si>
  <si>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</si>
  <si>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</si>
  <si>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</si>
  <si>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</si>
  <si>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</si>
  <si>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</si>
  <si>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</si>
  <si>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</si>
  <si>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</si>
  <si>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</si>
  <si>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</si>
  <si>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</si>
  <si>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</si>
  <si>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</si>
  <si>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</si>
  <si>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</si>
  <si>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</si>
  <si>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</si>
  <si>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</si>
  <si>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</si>
  <si>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</si>
  <si>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</si>
  <si>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</si>
  <si>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</si>
  <si>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</si>
  <si>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</si>
  <si>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</si>
  <si>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</si>
  <si>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</si>
  <si>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</si>
  <si>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</si>
  <si>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</si>
  <si>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</si>
  <si>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</si>
  <si>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</si>
  <si>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</si>
  <si>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</si>
  <si>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</si>
  <si>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</si>
  <si>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</si>
  <si>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</si>
  <si>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</si>
  <si>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</si>
  <si>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</si>
  <si>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</si>
  <si>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</si>
  <si>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</si>
  <si>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</si>
  <si>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</si>
  <si>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</si>
  <si>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</si>
  <si>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</si>
  <si>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</si>
  <si>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</si>
  <si>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</si>
  <si>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</si>
  <si>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</si>
  <si>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</si>
  <si>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</si>
  <si>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</si>
  <si>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</si>
  <si>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</si>
  <si>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</si>
  <si>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</si>
  <si>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</si>
  <si>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</si>
  <si>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</si>
  <si>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</si>
  <si>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</si>
  <si>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</si>
  <si>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</si>
  <si>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</si>
  <si>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</si>
  <si>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</si>
  <si>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</si>
  <si>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</si>
  <si>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</si>
  <si>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</si>
  <si>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</si>
  <si>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</si>
  <si>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</si>
  <si>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</si>
  <si>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</si>
  <si>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</si>
  <si>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</si>
  <si>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</si>
  <si>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</si>
  <si>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</si>
  <si>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</si>
  <si>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</si>
  <si>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</si>
  <si>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</si>
  <si>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</si>
  <si>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</si>
  <si>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</si>
  <si>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</si>
  <si>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</si>
  <si>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</si>
  <si>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</si>
  <si>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</si>
  <si>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</si>
  <si>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</si>
  <si>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</si>
  <si>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</si>
  <si>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</si>
  <si>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</si>
  <si>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</si>
  <si>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</si>
  <si>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</si>
  <si>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</si>
  <si>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</si>
  <si>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</si>
  <si>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</si>
  <si>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</si>
  <si>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</si>
  <si>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</si>
  <si>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</si>
  <si>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</si>
  <si>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</si>
  <si>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</si>
  <si>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</si>
  <si>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</si>
  <si>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</si>
  <si>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</si>
  <si>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</si>
  <si>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</si>
  <si>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</si>
  <si>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</si>
  <si>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</si>
  <si>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</si>
  <si>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</si>
  <si>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</si>
  <si>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</si>
  <si>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</si>
  <si>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</si>
  <si>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</si>
  <si>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</si>
  <si>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</si>
  <si>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</si>
  <si>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</si>
  <si>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</si>
  <si>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</si>
  <si>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</si>
  <si>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</si>
  <si>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</si>
  <si>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</si>
  <si>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</si>
  <si>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</si>
  <si>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</si>
  <si>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</si>
  <si>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</si>
  <si>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</si>
  <si>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</si>
  <si>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</si>
  <si>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</si>
  <si>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</si>
  <si>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</si>
  <si>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</si>
  <si>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</si>
  <si>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</si>
  <si>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</si>
  <si>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</si>
  <si>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</si>
  <si>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</si>
  <si>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</si>
  <si>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</si>
  <si>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</si>
  <si>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</si>
  <si>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</si>
  <si>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</si>
  <si>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</si>
  <si>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</si>
  <si>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</si>
  <si>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</si>
  <si>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</si>
  <si>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</si>
  <si>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</si>
  <si>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</si>
  <si>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</si>
  <si>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</si>
  <si>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</si>
  <si>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</si>
  <si>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</si>
  <si>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</si>
  <si>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</si>
  <si>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</si>
  <si>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</si>
  <si>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</si>
  <si>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</si>
  <si>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</si>
  <si>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</si>
  <si>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</si>
  <si>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</si>
  <si>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</si>
  <si>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</si>
  <si>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</si>
  <si>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</si>
  <si>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</si>
  <si>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</si>
  <si>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</si>
  <si>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</si>
  <si>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</si>
  <si>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</si>
  <si>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</si>
  <si>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</si>
  <si>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</si>
  <si>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</si>
  <si>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</si>
  <si>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</si>
  <si>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</si>
  <si>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</si>
  <si>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</si>
  <si>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</si>
  <si>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</si>
  <si>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</si>
  <si>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</si>
  <si>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</si>
  <si>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</si>
  <si>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</si>
  <si>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</si>
  <si>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</si>
  <si>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</si>
  <si>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</si>
  <si>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</si>
  <si>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</si>
  <si>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</si>
  <si>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</si>
  <si>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</si>
  <si>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</si>
  <si>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</si>
  <si>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</si>
  <si>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</si>
  <si>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</si>
  <si>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</si>
  <si>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</si>
  <si>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</si>
  <si>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</si>
  <si>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</si>
  <si>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</si>
  <si>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</si>
  <si>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</si>
  <si>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</si>
  <si>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</si>
  <si>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</si>
  <si>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</si>
  <si>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</si>
  <si>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</si>
  <si>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</si>
  <si>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</si>
  <si>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</si>
  <si>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</si>
  <si>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</si>
  <si>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</si>
  <si>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</si>
  <si>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</si>
  <si>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</si>
  <si>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</si>
  <si>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</si>
  <si>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</si>
  <si>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</si>
  <si>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</si>
  <si>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</si>
  <si>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</si>
  <si>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</si>
  <si>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</si>
  <si>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</si>
  <si>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</si>
  <si>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</si>
  <si>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</si>
  <si>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</si>
  <si>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</si>
  <si>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</si>
  <si>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</si>
  <si>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</si>
  <si>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</si>
  <si>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</si>
  <si>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</si>
  <si>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</si>
  <si>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</si>
  <si>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</si>
  <si>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</si>
  <si>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</si>
  <si>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</si>
  <si>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</si>
  <si>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</si>
  <si>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</si>
  <si>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</si>
  <si>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</si>
  <si>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</si>
  <si>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</si>
  <si>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</si>
  <si>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</si>
  <si>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</si>
  <si>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</si>
  <si>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</si>
  <si>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</si>
  <si>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</si>
  <si>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</si>
  <si>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</si>
  <si>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</si>
  <si>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</si>
  <si>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</si>
  <si>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</si>
  <si>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</si>
  <si>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</si>
  <si>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</si>
  <si>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</si>
  <si>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</si>
  <si>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</si>
  <si>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</si>
  <si>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</si>
  <si>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</si>
  <si>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</si>
  <si>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</si>
  <si>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</si>
  <si>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</si>
  <si>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</si>
  <si>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</si>
  <si>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</si>
  <si>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</si>
  <si>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</si>
  <si>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</si>
  <si>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</si>
  <si>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</si>
  <si>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</si>
  <si>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</si>
  <si>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</si>
  <si>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</si>
  <si>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</si>
  <si>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</si>
  <si>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</si>
  <si>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</si>
  <si>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</si>
  <si>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</si>
  <si>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</si>
  <si>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</si>
  <si>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</si>
  <si>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</si>
  <si>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</si>
  <si>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</si>
  <si>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</si>
  <si>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</si>
  <si>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</si>
  <si>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</si>
  <si>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</si>
  <si>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</si>
  <si>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</si>
  <si>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</si>
  <si>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</si>
  <si>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</si>
  <si>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</si>
  <si>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</si>
  <si>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</si>
  <si>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</si>
  <si>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</si>
  <si>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</si>
  <si>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</si>
  <si>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</si>
  <si>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</si>
  <si>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</si>
  <si>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</si>
  <si>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</si>
  <si>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</si>
  <si>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</si>
  <si>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</si>
  <si>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</si>
  <si>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</si>
  <si>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</si>
  <si>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</si>
  <si>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</si>
  <si>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</si>
  <si>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</si>
  <si>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</si>
  <si>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</si>
  <si>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</si>
  <si>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</si>
  <si>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</si>
  <si>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</si>
  <si>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</si>
  <si>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</si>
  <si>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</si>
  <si>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</si>
  <si>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</si>
  <si>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</si>
  <si>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</si>
  <si>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</si>
  <si>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</si>
  <si>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</si>
  <si>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</si>
  <si>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</si>
  <si>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</si>
  <si>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</si>
  <si>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</si>
  <si>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</si>
  <si>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</si>
  <si>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</si>
  <si>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</si>
  <si>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</si>
  <si>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</si>
  <si>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</si>
  <si>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</si>
  <si>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</si>
  <si>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</si>
  <si>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</si>
  <si>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</si>
  <si>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</si>
  <si>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</si>
  <si>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</si>
  <si>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</si>
  <si>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</si>
  <si>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</si>
  <si>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</si>
  <si>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</si>
  <si>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</si>
  <si>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</si>
  <si>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</si>
  <si>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</si>
  <si>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</si>
  <si>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</si>
  <si>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</si>
  <si>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</si>
  <si>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</si>
  <si>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</si>
  <si>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</si>
  <si>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</si>
  <si>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</si>
  <si>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</si>
  <si>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</si>
  <si>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</si>
  <si>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</si>
  <si>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</si>
  <si>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</si>
  <si>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</si>
  <si>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</si>
  <si>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</si>
  <si>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</si>
  <si>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</si>
  <si>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</si>
  <si>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</si>
  <si>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</si>
  <si>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</si>
  <si>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</si>
  <si>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</si>
  <si>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</si>
  <si>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</si>
  <si>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</si>
  <si>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</si>
  <si>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</si>
  <si>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</si>
  <si>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</si>
  <si>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</si>
  <si>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</si>
  <si>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</si>
  <si>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</si>
  <si>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</si>
  <si>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</si>
  <si>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</si>
  <si>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</si>
  <si>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</si>
  <si>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</si>
  <si>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</si>
  <si>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</si>
  <si>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</si>
  <si>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</si>
  <si>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</si>
  <si>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</si>
  <si>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</si>
  <si>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</si>
  <si>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</si>
  <si>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</si>
  <si>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</si>
  <si>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</si>
  <si>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</si>
  <si>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</si>
  <si>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</si>
  <si>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</si>
  <si>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</si>
  <si>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</si>
  <si>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</si>
  <si>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</si>
  <si>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</si>
  <si>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</si>
  <si>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</si>
  <si>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</si>
  <si>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</si>
  <si>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</si>
  <si>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</si>
  <si>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</si>
  <si>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</si>
  <si>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</si>
  <si>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</si>
  <si>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</si>
  <si>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</si>
  <si>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</si>
  <si>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</si>
  <si>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</si>
  <si>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</si>
  <si>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</si>
  <si>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</si>
  <si>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</si>
  <si>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</si>
  <si>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</si>
  <si>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</si>
  <si>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</si>
  <si>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</si>
  <si>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</si>
  <si>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</si>
  <si>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</si>
  <si>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</si>
  <si>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</si>
  <si>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</si>
  <si>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</si>
  <si>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</si>
  <si>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</si>
  <si>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</si>
  <si>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</si>
  <si>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</si>
  <si>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</si>
  <si>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</si>
  <si>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</si>
  <si>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</si>
  <si>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</si>
  <si>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</si>
  <si>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</si>
  <si>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</si>
  <si>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</si>
  <si>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</si>
  <si>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</si>
  <si>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</si>
  <si>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</si>
  <si>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</si>
  <si>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</si>
  <si>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</si>
  <si>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</si>
  <si>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</si>
  <si>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</si>
  <si>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</si>
  <si>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</si>
  <si>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</si>
  <si>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</si>
  <si>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</si>
  <si>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</si>
  <si>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</si>
  <si>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</si>
  <si>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</si>
  <si>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</si>
  <si>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</si>
  <si>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</si>
  <si>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</si>
  <si>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</si>
  <si>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</si>
  <si>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</si>
  <si>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</si>
  <si>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</si>
  <si>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</si>
  <si>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</si>
  <si>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</si>
  <si>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</si>
  <si>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</si>
  <si>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</si>
  <si>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</si>
  <si>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</si>
  <si>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</si>
  <si>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</si>
  <si>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</si>
  <si>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</si>
  <si>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</si>
  <si>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</si>
  <si>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</si>
  <si>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</si>
  <si>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</si>
  <si>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</si>
  <si>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</si>
  <si>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</si>
  <si>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</si>
  <si>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</si>
  <si>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</si>
  <si>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</si>
  <si>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</si>
  <si>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</si>
  <si>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</si>
  <si>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</si>
  <si>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</si>
  <si>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</si>
  <si>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</si>
  <si>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</si>
  <si>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</si>
  <si>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</si>
  <si>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</si>
  <si>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</si>
  <si>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</si>
  <si>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</si>
  <si>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</si>
  <si>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</si>
  <si>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</si>
  <si>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</si>
  <si>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</si>
  <si>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</si>
  <si>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</si>
  <si>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</si>
  <si>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</si>
  <si>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</si>
  <si>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</si>
  <si>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</si>
  <si>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</si>
  <si>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</si>
  <si>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</si>
  <si>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</si>
  <si>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</si>
  <si>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</si>
  <si>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</si>
  <si>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</si>
  <si>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</si>
  <si>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</si>
  <si>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</si>
  <si>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</si>
  <si>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</si>
  <si>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</si>
  <si>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</si>
  <si>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</si>
  <si>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</si>
  <si>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</si>
  <si>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</si>
  <si>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</si>
  <si>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</si>
  <si>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</si>
  <si>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</si>
  <si>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</si>
  <si>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</si>
  <si>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</si>
  <si>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</si>
  <si>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</si>
  <si>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</si>
  <si>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</si>
  <si>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</si>
  <si>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</si>
  <si>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</si>
  <si>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</si>
  <si>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</si>
  <si>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</si>
  <si>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</si>
  <si>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</si>
  <si>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</si>
  <si>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</si>
  <si>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</si>
  <si>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</si>
  <si>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</si>
  <si>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</si>
  <si>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</si>
  <si>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</si>
  <si>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</si>
  <si>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</si>
  <si>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</si>
  <si>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</si>
  <si>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</si>
  <si>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</si>
  <si>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</si>
  <si>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</si>
  <si>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</si>
  <si>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</si>
  <si>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</si>
  <si>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</si>
  <si>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</si>
  <si>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</si>
  <si>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</si>
  <si>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</si>
  <si>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</si>
  <si>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</si>
  <si>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</si>
  <si>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</si>
  <si>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</si>
  <si>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</si>
  <si>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</si>
  <si>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</si>
  <si>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</si>
  <si>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</si>
  <si>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</si>
  <si>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</si>
  <si>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</si>
  <si>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</si>
  <si>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</si>
  <si>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</si>
  <si>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</si>
  <si>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</si>
  <si>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</si>
  <si>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</si>
  <si>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</si>
  <si>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</si>
  <si>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</si>
  <si>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</si>
  <si>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</si>
  <si>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</si>
  <si>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</si>
  <si>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</si>
  <si>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</si>
  <si>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</si>
  <si>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</si>
  <si>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</si>
  <si>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</si>
  <si>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</si>
  <si>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</si>
  <si>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</si>
  <si>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</si>
  <si>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</si>
  <si>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</si>
  <si>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</si>
  <si>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</si>
  <si>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</si>
  <si>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</si>
  <si>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</si>
  <si>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</si>
  <si>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</si>
  <si>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</si>
  <si>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</si>
  <si>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</si>
  <si>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</si>
  <si>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</si>
  <si>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</si>
  <si>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</si>
  <si>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</si>
  <si>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</si>
  <si>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</si>
  <si>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</si>
  <si>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</si>
  <si>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</si>
  <si>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</si>
  <si>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</si>
  <si>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</si>
  <si>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</si>
  <si>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</si>
  <si>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</si>
  <si>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</si>
  <si>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</si>
  <si>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</si>
  <si>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</si>
  <si>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</si>
  <si>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</si>
  <si>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</si>
  <si>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</si>
  <si>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</si>
  <si>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</si>
  <si>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</si>
  <si>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</si>
  <si>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</si>
  <si>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</si>
  <si>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</si>
  <si>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</si>
  <si>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</si>
  <si>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</si>
  <si>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</si>
  <si>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</si>
  <si>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</si>
  <si>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</si>
  <si>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</si>
  <si>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</si>
  <si>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</si>
  <si>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</si>
  <si>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</si>
  <si>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</si>
  <si>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</si>
  <si>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</si>
  <si>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</si>
  <si>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</si>
  <si>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</si>
  <si>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</si>
  <si>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</si>
  <si>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</si>
  <si>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</si>
  <si>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</si>
  <si>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</si>
  <si>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</si>
  <si>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</si>
  <si>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</si>
  <si>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</si>
  <si>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</si>
  <si>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</si>
  <si>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</si>
  <si>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</si>
  <si>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</si>
  <si>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</si>
  <si>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</si>
  <si>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</si>
  <si>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</si>
  <si>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</si>
  <si>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</si>
  <si>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</si>
  <si>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</si>
  <si>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</si>
  <si>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</si>
  <si>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</si>
  <si>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</si>
  <si>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</si>
  <si>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</si>
  <si>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</si>
  <si>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</si>
  <si>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</si>
  <si>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</si>
  <si>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</si>
  <si>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</si>
  <si>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</si>
  <si>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</si>
  <si>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</si>
  <si>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</si>
  <si>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</si>
  <si>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</si>
  <si>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</si>
  <si>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</si>
  <si>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</si>
  <si>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</si>
  <si>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</si>
  <si>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</si>
  <si>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</si>
  <si>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</si>
  <si>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</si>
  <si>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</si>
  <si>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</si>
  <si>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</si>
  <si>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</si>
  <si>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</si>
  <si>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</si>
  <si>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</si>
  <si>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</si>
  <si>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</si>
  <si>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</si>
  <si>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</si>
  <si>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</si>
  <si>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</si>
  <si>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</si>
  <si>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</si>
  <si>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</si>
  <si>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</si>
  <si>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</si>
  <si>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</si>
  <si>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</si>
  <si>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</si>
  <si>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</si>
  <si>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</si>
  <si>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</si>
  <si>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</si>
  <si>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</si>
  <si>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</si>
  <si>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</si>
  <si>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</si>
  <si>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</si>
  <si>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</si>
  <si>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</si>
  <si>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</si>
  <si>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</si>
  <si>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</si>
  <si>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</si>
  <si>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</si>
  <si>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</si>
  <si>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</si>
  <si>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</si>
  <si>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</si>
  <si>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</si>
  <si>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</si>
  <si>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</si>
  <si>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</si>
  <si>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</si>
  <si>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</si>
  <si>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</si>
  <si>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</si>
  <si>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</si>
  <si>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</si>
  <si>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</si>
  <si>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</si>
  <si>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</si>
  <si>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</si>
  <si>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</si>
  <si>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</si>
  <si>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</si>
  <si>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</si>
  <si>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</si>
  <si>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</si>
  <si>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</si>
  <si>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</si>
  <si>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</si>
  <si>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</si>
  <si>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</si>
  <si>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</si>
  <si>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</si>
  <si>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</si>
  <si>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</si>
  <si>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</si>
  <si>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</si>
  <si>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</si>
  <si>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</si>
  <si>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</si>
  <si>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</si>
  <si>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</si>
  <si>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</si>
  <si>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</si>
  <si>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</si>
  <si>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</si>
  <si>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</si>
  <si>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</si>
  <si>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</si>
  <si>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</si>
  <si>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</si>
  <si>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</si>
  <si>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</si>
  <si>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</si>
  <si>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</si>
  <si>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</si>
  <si>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</si>
  <si>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</si>
  <si>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</si>
  <si>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</si>
  <si>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</si>
  <si>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</si>
  <si>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</si>
  <si>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</si>
  <si>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</si>
  <si>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</si>
  <si>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</si>
  <si>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</si>
  <si>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</si>
  <si>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</si>
  <si>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</si>
  <si>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</si>
  <si>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</si>
  <si>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</si>
  <si>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</si>
  <si>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</si>
  <si>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</si>
  <si>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</si>
  <si>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</si>
  <si>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</si>
  <si>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</si>
  <si>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</si>
  <si>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</si>
  <si>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</si>
  <si>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</si>
  <si>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</si>
  <si>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</si>
  <si>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</si>
  <si>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</si>
  <si>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</si>
  <si>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</si>
  <si>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</si>
  <si>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</si>
  <si>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</si>
  <si>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</si>
  <si>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</si>
  <si>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</si>
  <si>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</si>
  <si>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</si>
  <si>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</si>
  <si>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</si>
  <si>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</si>
  <si>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</si>
  <si>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</si>
  <si>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</si>
  <si>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</si>
  <si>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</si>
  <si>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</si>
  <si>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</si>
  <si>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</si>
  <si>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</si>
  <si>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</si>
  <si>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</si>
  <si>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</si>
  <si>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</si>
  <si>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</si>
  <si>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</si>
  <si>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</si>
  <si>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</si>
  <si>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</si>
  <si>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</si>
  <si>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</si>
  <si>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</si>
  <si>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</si>
  <si>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</si>
  <si>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</si>
  <si>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</si>
  <si>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</si>
  <si>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</si>
  <si>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</si>
  <si>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</si>
  <si>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</si>
  <si>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</si>
  <si>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</si>
  <si>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</si>
  <si>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</si>
  <si>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</si>
  <si>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</si>
  <si>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</si>
  <si>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</si>
  <si>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</si>
  <si>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</si>
  <si>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</si>
  <si>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</si>
  <si>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</si>
  <si>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</si>
  <si>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</si>
  <si>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</si>
  <si>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</si>
  <si>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</si>
  <si>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</si>
  <si>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</si>
  <si>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</si>
  <si>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</si>
  <si>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</si>
  <si>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</si>
  <si>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</si>
  <si>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</si>
  <si>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</si>
  <si>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</si>
  <si>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</si>
  <si>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</si>
  <si>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</si>
  <si>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</si>
  <si>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</si>
  <si>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</si>
  <si>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</si>
  <si>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</si>
  <si>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</si>
  <si>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</si>
  <si>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</si>
  <si>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</si>
  <si>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</si>
  <si>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</si>
  <si>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</si>
  <si>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</si>
  <si>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</si>
  <si>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</si>
  <si>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</si>
  <si>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</si>
  <si>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</si>
  <si>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</si>
  <si>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</si>
  <si>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</si>
  <si>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</si>
  <si>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</si>
  <si>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</si>
  <si>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</si>
  <si>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</si>
  <si>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</si>
  <si>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</si>
  <si>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</si>
  <si>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</si>
  <si>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</si>
  <si>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</si>
  <si>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</si>
  <si>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</si>
  <si>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</si>
  <si>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</si>
  <si>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</si>
  <si>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</si>
  <si>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</si>
  <si>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</si>
  <si>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</si>
  <si>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</si>
  <si>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</si>
  <si>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</si>
  <si>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</si>
  <si>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</si>
  <si>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</si>
  <si>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</si>
  <si>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</si>
  <si>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</si>
  <si>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</si>
  <si>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</si>
  <si>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</si>
  <si>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</si>
  <si>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</si>
  <si>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</si>
  <si>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</si>
  <si>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</si>
  <si>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</si>
  <si>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</si>
  <si>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</si>
  <si>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</si>
  <si>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</si>
  <si>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</si>
  <si>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</si>
  <si>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</si>
  <si>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</si>
  <si>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</si>
  <si>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</si>
  <si>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</si>
  <si>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</si>
  <si>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</si>
  <si>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</si>
  <si>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</si>
  <si>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</si>
  <si>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</si>
  <si>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</si>
  <si>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</si>
  <si>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</si>
  <si>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</si>
  <si>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</si>
  <si>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</si>
  <si>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</si>
  <si>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</si>
  <si>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</si>
  <si>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</si>
  <si>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</si>
  <si>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</si>
  <si>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</si>
  <si>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</si>
  <si>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</si>
  <si>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</si>
  <si>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</si>
  <si>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</si>
  <si>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</si>
  <si>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</si>
  <si>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</si>
  <si>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</si>
  <si>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</si>
  <si>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</si>
  <si>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</si>
  <si>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</si>
  <si>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</si>
  <si>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</si>
  <si>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</si>
  <si>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</si>
  <si>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</si>
  <si>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</si>
  <si>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</si>
  <si>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</si>
  <si>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</si>
  <si>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</si>
  <si>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</si>
  <si>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</si>
  <si>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</si>
  <si>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</si>
  <si>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</si>
  <si>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</si>
  <si>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</si>
  <si>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</si>
  <si>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</si>
  <si>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</si>
  <si>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</si>
  <si>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</si>
  <si>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</si>
  <si>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</si>
  <si>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</si>
  <si>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</si>
  <si>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</si>
  <si>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</si>
  <si>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</si>
  <si>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</si>
  <si>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</si>
  <si>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</si>
  <si>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</si>
  <si>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</si>
  <si>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</si>
  <si>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</si>
  <si>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</si>
  <si>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</si>
  <si>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</si>
  <si>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</si>
  <si>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</si>
  <si>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</si>
  <si>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</si>
  <si>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</si>
  <si>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</si>
  <si>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</si>
  <si>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</si>
  <si>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</si>
  <si>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</si>
  <si>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</si>
  <si>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</si>
  <si>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</si>
  <si>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</si>
  <si>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</si>
  <si>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</si>
  <si>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</si>
  <si>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</si>
  <si>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</si>
  <si>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</si>
  <si>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</si>
  <si>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</si>
  <si>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</si>
  <si>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</si>
  <si>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</si>
  <si>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</si>
  <si>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</si>
  <si>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</si>
  <si>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</si>
  <si>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</si>
  <si>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</si>
  <si>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</si>
  <si>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</si>
  <si>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</si>
  <si>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</si>
  <si>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</si>
  <si>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</si>
  <si>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</si>
  <si>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</si>
  <si>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</si>
  <si>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</si>
  <si>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</si>
  <si>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</si>
  <si>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</si>
  <si>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</si>
  <si>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</si>
  <si>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</si>
  <si>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</si>
  <si>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</si>
  <si>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</si>
  <si>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</si>
  <si>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</si>
  <si>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</si>
  <si>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</si>
  <si>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</si>
  <si>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</si>
  <si>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</si>
  <si>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</si>
  <si>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</si>
  <si>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</si>
  <si>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</si>
  <si>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</si>
  <si>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</si>
  <si>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</si>
  <si>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</si>
  <si>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</si>
  <si>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</si>
  <si>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</si>
  <si>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</si>
  <si>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</si>
  <si>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</si>
  <si>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</si>
  <si>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</si>
  <si>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</si>
  <si>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</si>
  <si>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</si>
  <si>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</si>
  <si>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</si>
  <si>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</si>
  <si>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</si>
  <si>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</si>
  <si>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</si>
  <si>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</si>
  <si>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</si>
  <si>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</si>
  <si>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</si>
  <si>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</si>
  <si>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</si>
  <si>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</si>
  <si>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</si>
  <si>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</si>
  <si>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</si>
  <si>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</si>
  <si>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</si>
  <si>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</si>
  <si>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</si>
  <si>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</si>
  <si>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</si>
  <si>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</si>
  <si>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</si>
  <si>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</si>
  <si>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</si>
  <si>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</si>
  <si>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</si>
  <si>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</si>
  <si>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</si>
  <si>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</si>
  <si>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</si>
  <si>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</si>
  <si>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</si>
  <si>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</si>
  <si>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</si>
  <si>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</si>
  <si>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</si>
  <si>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</si>
  <si>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</si>
  <si>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</si>
  <si>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</si>
  <si>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</si>
  <si>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</si>
  <si>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</si>
  <si>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</si>
  <si>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</si>
  <si>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</si>
  <si>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</si>
  <si>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</si>
  <si>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</si>
  <si>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</si>
  <si>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</si>
  <si>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</si>
  <si>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</si>
  <si>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</si>
  <si>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</si>
  <si>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</si>
  <si>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</si>
  <si>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</si>
  <si>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</si>
  <si>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</si>
  <si>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</si>
  <si>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</si>
  <si>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</si>
  <si>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</si>
  <si>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</si>
  <si>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</si>
  <si>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</si>
  <si>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</si>
  <si>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</si>
  <si>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</si>
  <si>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</si>
  <si>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</si>
  <si>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</si>
  <si>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</si>
  <si>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</si>
  <si>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</si>
  <si>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</si>
  <si>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</si>
  <si>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</si>
  <si>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</si>
  <si>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</si>
  <si>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</si>
  <si>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</si>
  <si>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</si>
  <si>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</si>
  <si>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</si>
  <si>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</si>
  <si>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</si>
  <si>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</si>
  <si>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</si>
  <si>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</si>
  <si>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</si>
  <si>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</si>
  <si>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</si>
  <si>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</si>
  <si>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</si>
  <si>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</si>
  <si>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</si>
  <si>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</si>
  <si>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</si>
  <si>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</si>
  <si>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</si>
  <si>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</si>
  <si>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</si>
  <si>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</si>
  <si>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</si>
  <si>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</si>
  <si>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</si>
  <si>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</si>
  <si>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</si>
  <si>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</si>
  <si>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</si>
  <si>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</si>
  <si>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</si>
  <si>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</si>
  <si>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</si>
  <si>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</si>
  <si>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</si>
  <si>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</si>
  <si>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</si>
  <si>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</si>
  <si>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</si>
  <si>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</si>
  <si>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</si>
  <si>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</si>
  <si>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</si>
  <si>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</si>
  <si>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</si>
  <si>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</si>
  <si>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</si>
  <si>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</si>
  <si>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</si>
  <si>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</si>
  <si>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</si>
  <si>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</si>
  <si>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</si>
  <si>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</si>
  <si>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</si>
  <si>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</si>
  <si>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</si>
  <si>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</si>
  <si>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</si>
  <si>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</si>
  <si>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</si>
  <si>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</si>
  <si>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</si>
  <si>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</si>
  <si>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</si>
  <si>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</si>
  <si>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</si>
  <si>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</si>
  <si>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</si>
  <si>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</si>
  <si>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</si>
  <si>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</si>
  <si>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</si>
  <si>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</si>
  <si>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</si>
  <si>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</si>
  <si>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</si>
  <si>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</si>
  <si>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</si>
  <si>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</si>
  <si>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</si>
  <si>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</si>
  <si>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</si>
  <si>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</si>
  <si>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</si>
  <si>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</si>
  <si>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</si>
  <si>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</si>
  <si>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</si>
  <si>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</si>
  <si>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</si>
  <si>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</si>
  <si>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</si>
  <si>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</si>
  <si>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</si>
  <si>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</si>
  <si>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</si>
  <si>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</si>
  <si>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</si>
  <si>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</si>
  <si>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</si>
  <si>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</si>
  <si>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</si>
  <si>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</si>
  <si>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</si>
  <si>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</si>
  <si>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</si>
  <si>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</si>
  <si>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</si>
  <si>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</si>
  <si>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</si>
  <si>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</si>
  <si>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</si>
  <si>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</si>
  <si>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</si>
  <si>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</si>
  <si>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</si>
  <si>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</si>
  <si>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</si>
  <si>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</si>
  <si>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</si>
  <si>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</si>
  <si>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</si>
  <si>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</si>
  <si>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</si>
  <si>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</si>
  <si>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</si>
  <si>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</si>
  <si>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</si>
  <si>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</si>
  <si>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</si>
  <si>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</si>
  <si>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</si>
  <si>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</si>
  <si>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</si>
  <si>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</si>
  <si>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</si>
  <si>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</si>
  <si>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</si>
  <si>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</si>
  <si>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</si>
  <si>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</si>
  <si>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</si>
  <si>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</si>
  <si>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</si>
  <si>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</si>
  <si>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</si>
  <si>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</si>
  <si>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</si>
  <si>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</si>
  <si>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</si>
  <si>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</si>
  <si>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</si>
  <si>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</si>
  <si>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</si>
  <si>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</si>
  <si>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</si>
  <si>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</si>
  <si>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</si>
  <si>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</si>
  <si>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</si>
  <si>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</si>
  <si>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</si>
  <si>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</si>
  <si>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</si>
  <si>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</si>
  <si>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</si>
  <si>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</si>
  <si>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</si>
  <si>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</si>
  <si>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</si>
  <si>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</si>
  <si>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</si>
  <si>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</si>
  <si>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</si>
  <si>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</si>
  <si>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</si>
  <si>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</si>
  <si>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</si>
  <si>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</si>
  <si>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</si>
  <si>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</si>
  <si>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</si>
  <si>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</si>
  <si>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</si>
  <si>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</si>
  <si>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</si>
  <si>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</si>
  <si>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</si>
  <si>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</si>
  <si>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</si>
  <si>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</si>
  <si>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</si>
  <si>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</si>
  <si>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</si>
  <si>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</si>
  <si>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</si>
  <si>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</si>
  <si>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</si>
  <si>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</si>
  <si>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</si>
  <si>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</si>
  <si>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</si>
  <si>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</si>
  <si>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</si>
  <si>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</si>
  <si>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</si>
  <si>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</si>
  <si>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</si>
  <si>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</si>
  <si>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</si>
  <si>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</si>
  <si>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</si>
  <si>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</si>
  <si>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</si>
  <si>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</si>
  <si>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</si>
  <si>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</si>
  <si>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</si>
  <si>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</si>
  <si>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</si>
  <si>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</si>
  <si>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</si>
  <si>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</si>
  <si>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</si>
  <si>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</si>
  <si>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</si>
  <si>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</si>
  <si>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</si>
  <si>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</si>
  <si>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</si>
  <si>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</si>
  <si>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</si>
  <si>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</si>
  <si>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</si>
  <si>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</si>
  <si>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</si>
  <si>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</si>
  <si>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</si>
  <si>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</si>
  <si>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</si>
  <si>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</si>
  <si>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</si>
  <si>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</si>
  <si>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</si>
  <si>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</si>
  <si>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</si>
  <si>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</si>
  <si>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</si>
  <si>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</si>
  <si>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</si>
  <si>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</si>
  <si>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</si>
  <si>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</si>
  <si>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</si>
  <si>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</si>
  <si>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</si>
  <si>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</si>
  <si>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</si>
  <si>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</si>
  <si>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</si>
  <si>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</si>
  <si>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</si>
  <si>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</si>
  <si>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</si>
  <si>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</si>
  <si>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</si>
  <si>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</si>
  <si>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</si>
  <si>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</si>
  <si>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</si>
  <si>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</si>
  <si>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</si>
  <si>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</si>
  <si>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</si>
  <si>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</si>
  <si>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</si>
  <si>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</si>
  <si>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</si>
  <si>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</si>
  <si>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</si>
  <si>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</si>
  <si>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</si>
  <si>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</si>
  <si>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</si>
  <si>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</si>
  <si>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</si>
  <si>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</si>
  <si>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</si>
  <si>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</si>
  <si>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</si>
  <si>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</si>
  <si>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</si>
  <si>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</si>
  <si>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</si>
  <si>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</si>
  <si>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</si>
  <si>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</si>
  <si>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</si>
  <si>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</si>
  <si>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</si>
  <si>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</si>
  <si>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</si>
  <si>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</si>
  <si>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</si>
  <si>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</si>
  <si>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</si>
  <si>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</si>
  <si>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</si>
  <si>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</si>
  <si>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</si>
  <si>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</si>
  <si>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</si>
  <si>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</si>
  <si>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</si>
  <si>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</si>
  <si>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</si>
  <si>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</si>
  <si>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</si>
  <si>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</si>
  <si>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</si>
  <si>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</si>
  <si>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</si>
  <si>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</si>
  <si>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</si>
  <si>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</si>
  <si>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</si>
  <si>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</si>
  <si>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</si>
  <si>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</si>
  <si>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</si>
  <si>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</si>
  <si>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</si>
  <si>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</si>
  <si>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</si>
  <si>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</si>
  <si>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</si>
  <si>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</si>
  <si>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</si>
  <si>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</si>
  <si>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</si>
  <si>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</si>
  <si>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</si>
  <si>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</si>
  <si>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</si>
  <si>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</si>
  <si>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</si>
  <si>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</si>
  <si>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</si>
  <si>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</si>
  <si>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</si>
  <si>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</si>
  <si>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</si>
  <si>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</si>
  <si>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</si>
  <si>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</si>
  <si>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</si>
  <si>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</si>
  <si>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</si>
  <si>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</si>
  <si>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</si>
  <si>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</si>
  <si>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</si>
  <si>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</si>
  <si>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</si>
  <si>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</si>
  <si>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</si>
  <si>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</si>
  <si>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</si>
  <si>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</si>
  <si>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</si>
  <si>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</si>
  <si>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</si>
  <si>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</si>
  <si>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</si>
  <si>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</si>
  <si>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</si>
  <si>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</si>
  <si>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</si>
  <si>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</si>
  <si>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</si>
  <si>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</si>
  <si>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</si>
  <si>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</si>
  <si>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</si>
  <si>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</si>
  <si>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</si>
  <si>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</si>
  <si>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</si>
  <si>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</si>
  <si>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</si>
  <si>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</si>
  <si>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</si>
  <si>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</si>
  <si>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</si>
  <si>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</si>
  <si>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</si>
  <si>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</si>
  <si>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</si>
  <si>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</si>
  <si>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</si>
  <si>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</si>
  <si>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</si>
  <si>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</si>
  <si>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</si>
  <si>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</si>
  <si>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</si>
  <si>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</si>
  <si>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</si>
  <si>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</si>
  <si>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</si>
  <si>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</si>
  <si>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</si>
  <si>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</si>
  <si>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</si>
  <si>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</si>
  <si>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</si>
  <si>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</si>
  <si>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</si>
  <si>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</si>
  <si>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</si>
  <si>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</si>
  <si>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</si>
  <si>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</si>
  <si>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</si>
  <si>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</si>
  <si>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</si>
  <si>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</si>
  <si>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</si>
  <si>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</si>
  <si>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</si>
  <si>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</si>
  <si>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</si>
  <si>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</si>
  <si>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</si>
  <si>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</si>
  <si>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</si>
  <si>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</si>
  <si>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</si>
  <si>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</si>
  <si>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</si>
  <si>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</si>
  <si>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</si>
  <si>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</si>
  <si>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</si>
  <si>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</si>
  <si>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</si>
  <si>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</si>
  <si>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</si>
  <si>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</si>
  <si>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</si>
  <si>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</si>
  <si>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</si>
  <si>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</si>
  <si>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</si>
  <si>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</si>
  <si>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</si>
  <si>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</si>
  <si>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</si>
  <si>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</si>
  <si>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</si>
  <si>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</si>
  <si>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</si>
  <si>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</si>
  <si>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</si>
  <si>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</si>
  <si>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</si>
  <si>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</si>
  <si>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</si>
  <si>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</si>
  <si>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</si>
  <si>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</si>
  <si>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</si>
  <si>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</si>
  <si>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</si>
  <si>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</si>
  <si>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</si>
  <si>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</si>
  <si>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</si>
  <si>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</si>
  <si>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</si>
  <si>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</si>
  <si>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</si>
  <si>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</si>
  <si>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</si>
  <si>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</si>
  <si>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</si>
  <si>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</si>
  <si>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</si>
  <si>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</si>
  <si>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</si>
  <si>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</si>
  <si>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</si>
  <si>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</si>
  <si>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</si>
  <si>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</si>
  <si>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</si>
  <si>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</si>
  <si>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</si>
  <si>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</si>
  <si>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</si>
  <si>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</si>
  <si>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</si>
  <si>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</si>
  <si>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</si>
  <si>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</si>
  <si>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</si>
  <si>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</si>
  <si>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</si>
  <si>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</si>
  <si>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</si>
  <si>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</si>
  <si>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</si>
  <si>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</si>
  <si>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</si>
  <si>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</si>
  <si>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</si>
  <si>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</si>
  <si>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</si>
  <si>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</si>
  <si>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</si>
  <si>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</si>
  <si>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</si>
  <si>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</si>
  <si>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</si>
  <si>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</si>
  <si>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</si>
  <si>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</si>
  <si>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</si>
  <si>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</si>
  <si>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</si>
  <si>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</si>
  <si>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</si>
  <si>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</si>
  <si>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</si>
  <si>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</si>
  <si>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</si>
  <si>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</si>
  <si>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</si>
  <si>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</si>
  <si>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</si>
  <si>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</si>
  <si>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</si>
  <si>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</si>
  <si>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</si>
  <si>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</si>
  <si>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</si>
  <si>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</si>
  <si>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</si>
  <si>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</si>
  <si>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</si>
  <si>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</si>
  <si>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</si>
  <si>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</si>
  <si>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</si>
  <si>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</si>
  <si>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</si>
  <si>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</si>
  <si>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</si>
  <si>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</si>
  <si>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</si>
  <si>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</si>
  <si>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</si>
  <si>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</si>
  <si>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</si>
  <si>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</si>
  <si>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</si>
  <si>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</si>
  <si>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</si>
  <si>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</si>
  <si>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</si>
  <si>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</si>
  <si>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</si>
  <si>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</si>
  <si>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</si>
  <si>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</si>
  <si>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</si>
  <si>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</si>
  <si>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</si>
  <si>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</si>
  <si>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</si>
  <si>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</si>
  <si>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</si>
  <si>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</si>
  <si>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</si>
  <si>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</si>
  <si>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</si>
  <si>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</si>
  <si>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</si>
  <si>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</si>
  <si>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</si>
  <si>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</si>
  <si>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</si>
  <si>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</si>
  <si>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</si>
  <si>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</si>
  <si>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</si>
  <si>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</si>
  <si>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</si>
  <si>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</si>
  <si>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</si>
  <si>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</si>
  <si>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</si>
  <si>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</si>
  <si>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</si>
  <si>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</si>
  <si>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</si>
  <si>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</si>
  <si>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</si>
  <si>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</si>
  <si>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</si>
  <si>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</si>
  <si>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</si>
  <si>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</si>
  <si>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</si>
  <si>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</si>
  <si>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</si>
  <si>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</si>
  <si>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</si>
  <si>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</si>
  <si>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</si>
  <si>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</si>
  <si>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</si>
  <si>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</si>
  <si>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</si>
  <si>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</si>
  <si>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</si>
  <si>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</si>
  <si>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</si>
  <si>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</si>
  <si>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</si>
  <si>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</si>
  <si>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</si>
  <si>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</si>
  <si>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</si>
  <si>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</si>
  <si>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</si>
  <si>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</si>
  <si>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</si>
  <si>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</si>
  <si>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</si>
  <si>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</si>
  <si>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</si>
  <si>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</si>
  <si>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</si>
  <si>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</si>
  <si>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</si>
  <si>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</si>
  <si>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</si>
  <si>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</si>
  <si>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</si>
  <si>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</si>
  <si>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</si>
  <si>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</si>
  <si>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</si>
  <si>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</si>
  <si>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</si>
  <si>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</si>
  <si>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</si>
  <si>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</si>
  <si>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</si>
  <si>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</si>
  <si>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</si>
  <si>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</si>
  <si>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</si>
  <si>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</si>
  <si>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</si>
  <si>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</si>
  <si>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</si>
  <si>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</si>
  <si>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</si>
  <si>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</si>
  <si>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</si>
  <si>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</si>
  <si>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</si>
  <si>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</si>
  <si>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</si>
  <si>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</si>
  <si>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</si>
  <si>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</si>
  <si>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</si>
  <si>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</si>
  <si>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</si>
  <si>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</si>
  <si>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</si>
  <si>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</si>
  <si>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</si>
  <si>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</si>
  <si>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</si>
  <si>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</si>
  <si>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</si>
  <si>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</si>
  <si>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</si>
  <si>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</si>
  <si>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</si>
  <si>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</si>
  <si>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</si>
  <si>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</si>
  <si>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</si>
  <si>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</si>
  <si>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</si>
  <si>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</si>
  <si>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</si>
  <si>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</si>
  <si>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</si>
  <si>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</si>
  <si>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</si>
  <si>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</si>
  <si>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</si>
  <si>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</si>
  <si>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</si>
  <si>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</si>
  <si>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</si>
  <si>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</si>
  <si>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</si>
  <si>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</si>
  <si>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</si>
  <si>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</si>
  <si>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</si>
  <si>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</si>
  <si>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</si>
  <si>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</si>
  <si>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</si>
  <si>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</si>
  <si>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</si>
  <si>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</si>
  <si>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</si>
  <si>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</si>
  <si>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</si>
  <si>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</si>
  <si>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</si>
  <si>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</si>
  <si>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</si>
  <si>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</si>
  <si>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</si>
  <si>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</si>
  <si>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</si>
  <si>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</si>
  <si>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</si>
  <si>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</si>
  <si>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</si>
  <si>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</si>
  <si>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</si>
  <si>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</si>
  <si>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</si>
  <si>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</si>
  <si>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</si>
  <si>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</si>
  <si>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</si>
  <si>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</si>
  <si>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</si>
  <si>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</si>
  <si>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</si>
  <si>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</si>
  <si>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</si>
  <si>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</si>
  <si>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</si>
  <si>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</si>
  <si>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</si>
  <si>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</si>
  <si>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</si>
  <si>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</si>
  <si>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</si>
  <si>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</si>
  <si>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</si>
  <si>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</si>
  <si>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</si>
  <si>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</si>
  <si>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</si>
  <si>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</si>
  <si>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</si>
  <si>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</si>
  <si>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</si>
  <si>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</si>
  <si>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</si>
  <si>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</si>
  <si>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</si>
  <si>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</si>
  <si>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</si>
  <si>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</si>
  <si>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</si>
  <si>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</si>
  <si>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</si>
  <si>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</si>
  <si>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</si>
  <si>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</si>
  <si>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</si>
  <si>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</si>
  <si>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</si>
  <si>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</si>
  <si>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</si>
  <si>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</si>
  <si>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</si>
  <si>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</si>
  <si>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</si>
  <si>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</si>
  <si>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</si>
  <si>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</si>
  <si>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</si>
  <si>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</si>
  <si>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</si>
  <si>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</si>
  <si>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</si>
  <si>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</si>
  <si>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</si>
  <si>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</si>
  <si>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</si>
  <si>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</si>
  <si>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</si>
  <si>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</si>
  <si>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</si>
  <si>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</si>
  <si>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</si>
  <si>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</si>
  <si>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</si>
  <si>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</si>
  <si>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</si>
  <si>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</si>
  <si>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</si>
  <si>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</si>
  <si>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</si>
  <si>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</si>
  <si>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</si>
  <si>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</si>
  <si>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</si>
  <si>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</si>
  <si>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</si>
  <si>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</si>
  <si>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</si>
  <si>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</si>
  <si>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</si>
  <si>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</si>
  <si>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</si>
  <si>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</si>
  <si>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</si>
  <si>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</si>
  <si>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</si>
  <si>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</si>
  <si>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</si>
  <si>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</si>
  <si>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</si>
  <si>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</si>
  <si>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</si>
  <si>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</si>
  <si>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</si>
  <si>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</si>
  <si>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</si>
  <si>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</si>
  <si>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</si>
  <si>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</si>
  <si>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</si>
  <si>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</si>
  <si>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</si>
  <si>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</si>
  <si>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</si>
  <si>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</si>
  <si>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</si>
  <si>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</si>
  <si>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</si>
  <si>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</si>
  <si>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</si>
  <si>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</si>
  <si>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</si>
  <si>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</si>
  <si>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</si>
  <si>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</si>
  <si>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</si>
  <si>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</si>
  <si>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</si>
  <si>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</si>
  <si>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</si>
  <si>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</si>
  <si>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</si>
  <si>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</si>
  <si>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</si>
  <si>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</si>
  <si>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</si>
  <si>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</si>
  <si>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</si>
  <si>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</si>
  <si>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</si>
  <si>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</si>
  <si>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</si>
  <si>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</si>
  <si>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</si>
  <si>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</si>
  <si>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</si>
  <si>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</si>
  <si>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</si>
  <si>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</si>
  <si>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</si>
  <si>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</si>
  <si>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</si>
  <si>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</si>
  <si>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</si>
  <si>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</si>
  <si>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</si>
  <si>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</si>
  <si>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</si>
  <si>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</si>
  <si>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</si>
  <si>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</si>
  <si>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</si>
  <si>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</si>
  <si>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</si>
  <si>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</si>
  <si>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</si>
  <si>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</si>
  <si>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</si>
  <si>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</si>
  <si>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</si>
  <si>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</si>
  <si>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</si>
  <si>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</si>
  <si>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</si>
  <si>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</si>
  <si>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</si>
  <si>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</si>
  <si>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</si>
  <si>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</si>
  <si>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</si>
  <si>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</si>
  <si>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</si>
  <si>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</si>
  <si>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</si>
  <si>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</si>
  <si>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</si>
  <si>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</si>
  <si>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</si>
  <si>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</si>
  <si>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</si>
  <si>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</si>
  <si>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</si>
  <si>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</si>
  <si>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</si>
  <si>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</si>
  <si>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</si>
  <si>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</si>
  <si>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</si>
  <si>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</si>
  <si>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</si>
  <si>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</si>
  <si>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</si>
  <si>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</si>
  <si>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</si>
  <si>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</si>
  <si>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</si>
  <si>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</si>
  <si>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</si>
  <si>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</si>
  <si>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</si>
  <si>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</si>
  <si>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</si>
  <si>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</si>
  <si>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</si>
  <si>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</si>
  <si>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</si>
  <si>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</si>
  <si>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</si>
  <si>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</si>
  <si>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</si>
  <si>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</si>
  <si>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</si>
  <si>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</si>
  <si>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</si>
  <si>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</si>
  <si>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</si>
  <si>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</si>
  <si>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</si>
  <si>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</si>
  <si>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</si>
  <si>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</si>
  <si>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</si>
  <si>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</si>
  <si>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</si>
  <si>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</si>
  <si>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</si>
  <si>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</si>
  <si>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</si>
  <si>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</si>
  <si>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</si>
  <si>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</si>
  <si>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</si>
  <si>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</si>
  <si>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</si>
  <si>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</si>
  <si>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</si>
  <si>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</si>
  <si>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</si>
  <si>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</si>
  <si>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</si>
  <si>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</si>
  <si>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</si>
  <si>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</si>
  <si>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</si>
  <si>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</si>
  <si>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</si>
  <si>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</si>
  <si>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</si>
  <si>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</si>
  <si>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</si>
  <si>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</si>
  <si>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</si>
  <si>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</si>
  <si>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</si>
  <si>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</si>
  <si>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</si>
  <si>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</si>
  <si>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</si>
  <si>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</si>
  <si>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</si>
  <si>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</si>
  <si>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</si>
  <si>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</si>
  <si>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</si>
  <si>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</si>
  <si>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</si>
  <si>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</si>
  <si>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</si>
  <si>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</si>
  <si>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</si>
  <si>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</si>
  <si>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</si>
  <si>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</si>
  <si>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</si>
  <si>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</si>
  <si>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</si>
  <si>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</si>
  <si>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</si>
  <si>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</si>
  <si>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</si>
  <si>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</si>
  <si>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</si>
  <si>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</si>
  <si>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</si>
  <si>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</si>
  <si>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</si>
  <si>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</si>
  <si>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</si>
  <si>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</si>
  <si>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</si>
  <si>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</si>
  <si>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</si>
  <si>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</si>
  <si>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</si>
  <si>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</si>
  <si>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</si>
  <si>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</si>
  <si>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</si>
  <si>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</si>
  <si>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</si>
  <si>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</si>
  <si>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</si>
  <si>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</si>
  <si>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</si>
  <si>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</si>
  <si>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</si>
  <si>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</si>
  <si>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</si>
  <si>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</si>
  <si>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</si>
  <si>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</si>
  <si>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</si>
  <si>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</si>
  <si>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</si>
  <si>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</si>
  <si>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</si>
  <si>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</si>
  <si>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</si>
  <si>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</si>
  <si>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</si>
  <si>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</si>
  <si>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</si>
  <si>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</si>
  <si>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</si>
  <si>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</si>
  <si>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</si>
  <si>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</si>
  <si>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</si>
  <si>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</si>
  <si>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</si>
  <si>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</si>
  <si>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</si>
  <si>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</si>
  <si>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</si>
  <si>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</si>
  <si>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</si>
  <si>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</si>
  <si>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</si>
  <si>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</si>
  <si>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</si>
  <si>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</si>
  <si>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</si>
  <si>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</si>
  <si>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</si>
  <si>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</si>
  <si>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</si>
  <si>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</si>
  <si>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</si>
  <si>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</si>
  <si>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</si>
  <si>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</si>
  <si>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</si>
  <si>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</si>
  <si>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</si>
  <si>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</si>
  <si>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</si>
  <si>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</si>
  <si>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</si>
  <si>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</si>
  <si>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</si>
  <si>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</si>
  <si>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</si>
  <si>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</si>
  <si>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</si>
  <si>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</si>
  <si>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</si>
  <si>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</si>
  <si>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</si>
  <si>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</si>
  <si>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</si>
  <si>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</si>
  <si>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</si>
  <si>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</si>
  <si>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</si>
  <si>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</si>
  <si>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</si>
  <si>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</si>
  <si>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</si>
  <si>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</si>
  <si>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</si>
  <si>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</si>
  <si>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</si>
  <si>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</si>
  <si>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</si>
  <si>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</si>
  <si>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</si>
  <si>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</si>
  <si>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</si>
  <si>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</si>
  <si>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</si>
  <si>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</si>
  <si>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</si>
  <si>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</si>
  <si>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</si>
  <si>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</si>
  <si>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</si>
  <si>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</si>
  <si>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</si>
  <si>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</si>
  <si>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</si>
  <si>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</si>
  <si>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</si>
  <si>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</si>
  <si>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</si>
  <si>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</si>
  <si>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</si>
  <si>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</si>
  <si>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</si>
  <si>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</si>
  <si>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</si>
  <si>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</si>
  <si>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</si>
  <si>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</si>
  <si>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</si>
  <si>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</si>
  <si>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</si>
  <si>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</si>
  <si>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</si>
  <si>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</si>
  <si>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</si>
  <si>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</si>
  <si>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</si>
  <si>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</si>
  <si>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</si>
  <si>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</si>
  <si>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</si>
  <si>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</si>
  <si>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</si>
  <si>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</si>
  <si>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</si>
  <si>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</si>
  <si>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</si>
  <si>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</si>
  <si>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</si>
  <si>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</si>
  <si>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</si>
  <si>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</si>
  <si>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</si>
  <si>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</si>
  <si>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</si>
  <si>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</si>
  <si>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</si>
  <si>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</si>
  <si>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</si>
  <si>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</si>
  <si>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</si>
  <si>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</si>
  <si>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</si>
  <si>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</si>
  <si>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</si>
  <si>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</si>
  <si>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</si>
  <si>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</si>
  <si>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</si>
  <si>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</si>
  <si>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</si>
  <si>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</si>
  <si>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</si>
  <si>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</si>
  <si>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</si>
  <si>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</si>
  <si>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</si>
  <si>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</si>
  <si>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</si>
  <si>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</si>
  <si>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</si>
  <si>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</si>
  <si>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</si>
  <si>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</si>
  <si>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</si>
  <si>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</si>
  <si>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</si>
  <si>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</si>
  <si>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</si>
  <si>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</si>
  <si>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</si>
  <si>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</si>
  <si>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</si>
  <si>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</si>
  <si>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</si>
  <si>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</si>
  <si>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</si>
  <si>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</si>
  <si>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</si>
  <si>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</si>
  <si>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</si>
  <si>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</si>
  <si>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</si>
  <si>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</si>
  <si>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</si>
  <si>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</si>
  <si>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</si>
  <si>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</si>
  <si>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</si>
  <si>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</si>
  <si>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</si>
  <si>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</si>
  <si>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</si>
  <si>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</si>
  <si>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</si>
  <si>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</si>
  <si>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</si>
  <si>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</si>
  <si>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</si>
  <si>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</si>
  <si>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</si>
  <si>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</si>
  <si>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</si>
  <si>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</si>
  <si>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</si>
  <si>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</si>
  <si>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</si>
  <si>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</si>
  <si>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</si>
  <si>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</si>
  <si>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</si>
  <si>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</si>
  <si>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</si>
  <si>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</si>
  <si>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</si>
  <si>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</si>
  <si>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</si>
  <si>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</si>
  <si>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</si>
  <si>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</si>
  <si>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</si>
  <si>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</si>
  <si>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</si>
  <si>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</si>
  <si>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</si>
  <si>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</si>
  <si>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</si>
  <si>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</si>
  <si>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</si>
  <si>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</si>
  <si>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</si>
  <si>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</si>
  <si>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</si>
  <si>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</si>
  <si>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</si>
  <si>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</si>
  <si>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</si>
  <si>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</si>
  <si>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</si>
  <si>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</si>
  <si>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</si>
  <si>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</si>
  <si>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</si>
  <si>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</si>
  <si>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</si>
  <si>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</si>
  <si>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</si>
  <si>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</si>
  <si>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</si>
  <si>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</si>
  <si>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</si>
  <si>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</si>
  <si>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</si>
  <si>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</si>
  <si>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</si>
  <si>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</si>
  <si>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</si>
  <si>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</si>
  <si>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</si>
  <si>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</si>
  <si>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</si>
  <si>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</si>
  <si>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</si>
  <si>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</si>
  <si>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</si>
  <si>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</si>
  <si>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</si>
  <si>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</si>
  <si>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</si>
  <si>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</si>
  <si>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</si>
  <si>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</si>
  <si>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</si>
  <si>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</si>
  <si>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</si>
  <si>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</si>
  <si>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</si>
  <si>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</si>
  <si>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</si>
  <si>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</si>
  <si>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</si>
  <si>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</si>
  <si>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</si>
  <si>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</si>
  <si>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</si>
  <si>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</si>
  <si>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</si>
  <si>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</si>
  <si>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</si>
  <si>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</si>
  <si>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</si>
  <si>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</si>
  <si>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</si>
  <si>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</si>
  <si>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</si>
  <si>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</si>
  <si>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</si>
  <si>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</si>
  <si>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</si>
  <si>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</si>
  <si>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</si>
  <si>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</si>
  <si>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</si>
  <si>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</si>
  <si>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</si>
  <si>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</si>
  <si>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</si>
  <si>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</si>
  <si>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</si>
  <si>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</si>
  <si>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</si>
  <si>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</si>
  <si>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</si>
  <si>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</si>
  <si>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</si>
  <si>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</si>
  <si>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</si>
  <si>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</si>
  <si>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</si>
  <si>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</si>
  <si>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</si>
  <si>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</si>
  <si>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</si>
  <si>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</si>
  <si>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</si>
  <si>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</si>
  <si>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</si>
  <si>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</si>
  <si>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</si>
  <si>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</si>
  <si>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</si>
  <si>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</si>
  <si>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</si>
  <si>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</si>
  <si>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</si>
  <si>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</si>
  <si>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</si>
  <si>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</si>
  <si>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</si>
  <si>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</si>
  <si>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</si>
  <si>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</si>
  <si>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</si>
  <si>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</si>
  <si>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</si>
  <si>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</si>
  <si>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</si>
  <si>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</si>
  <si>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</si>
  <si>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</si>
  <si>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</si>
  <si>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</si>
  <si>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</si>
  <si>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</si>
  <si>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</si>
  <si>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</si>
  <si>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</si>
  <si>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</si>
  <si>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</si>
  <si>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</si>
  <si>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</si>
  <si>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</si>
  <si>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</si>
  <si>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</si>
  <si>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</si>
  <si>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</si>
  <si>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</si>
  <si>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</si>
  <si>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</si>
  <si>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</si>
  <si>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</si>
  <si>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</si>
  <si>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</si>
  <si>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</si>
  <si>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</si>
  <si>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</si>
  <si>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</si>
  <si>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</si>
  <si>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</si>
  <si>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</si>
  <si>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</si>
  <si>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</si>
  <si>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</si>
  <si>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</si>
  <si>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</si>
  <si>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</si>
  <si>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</si>
  <si>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</si>
  <si>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</si>
  <si>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</si>
  <si>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</si>
  <si>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</si>
  <si>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</si>
  <si>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</si>
  <si>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</si>
  <si>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</si>
  <si>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</si>
  <si>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</si>
  <si>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</si>
  <si>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</si>
  <si>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</si>
  <si>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</si>
  <si>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</si>
  <si>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</si>
  <si>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</si>
  <si>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</si>
  <si>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</si>
  <si>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</si>
  <si>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</si>
  <si>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</si>
  <si>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</si>
  <si>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</si>
  <si>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</si>
  <si>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</si>
  <si>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</si>
  <si>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</si>
  <si>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</si>
  <si>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</si>
  <si>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</si>
  <si>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</si>
  <si>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</si>
  <si>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</si>
  <si>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</si>
  <si>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</si>
  <si>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</si>
  <si>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</si>
  <si>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</si>
  <si>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</si>
  <si>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</si>
  <si>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</si>
  <si>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</si>
  <si>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</si>
  <si>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</si>
  <si>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</si>
  <si>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</si>
  <si>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</si>
  <si>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</si>
  <si>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</si>
  <si>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</si>
  <si>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</si>
  <si>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</si>
  <si>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</si>
  <si>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</si>
  <si>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</si>
  <si>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</si>
  <si>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</si>
  <si>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</si>
  <si>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</si>
  <si>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</si>
  <si>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</si>
  <si>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</si>
  <si>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</si>
  <si>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</si>
  <si>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</si>
  <si>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</si>
  <si>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</si>
  <si>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</si>
  <si>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</si>
  <si>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</si>
  <si>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</si>
  <si>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</si>
  <si>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</si>
  <si>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</si>
  <si>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</si>
  <si>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</si>
  <si>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</si>
  <si>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</si>
  <si>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</si>
  <si>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</si>
  <si>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</si>
  <si>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</si>
  <si>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</si>
  <si>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</si>
  <si>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</si>
  <si>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</si>
  <si>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</si>
  <si>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</si>
  <si>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</si>
  <si>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</si>
  <si>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</si>
  <si>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</si>
  <si>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</si>
  <si>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</si>
  <si>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</si>
  <si>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</si>
  <si>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</si>
  <si>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</si>
  <si>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</si>
  <si>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</si>
  <si>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</si>
  <si>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</si>
  <si>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</si>
  <si>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</si>
  <si>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</si>
  <si>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</si>
  <si>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</si>
  <si>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</si>
  <si>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</si>
  <si>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</si>
  <si>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</si>
  <si>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</si>
  <si>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</si>
  <si>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</si>
  <si>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</si>
  <si>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</si>
  <si>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</si>
  <si>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</si>
  <si>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</si>
  <si>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</si>
  <si>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</si>
  <si>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</si>
  <si>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</si>
  <si>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</si>
  <si>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</si>
  <si>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</si>
  <si>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</si>
  <si>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</si>
  <si>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</si>
  <si>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</si>
  <si>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</si>
  <si>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</si>
  <si>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</si>
  <si>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</si>
  <si>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</si>
  <si>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</si>
  <si>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</si>
  <si>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</si>
  <si>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</si>
  <si>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</si>
  <si>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</si>
  <si>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</si>
  <si>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</si>
  <si>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</si>
  <si>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</si>
  <si>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</si>
  <si>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</si>
  <si>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</si>
  <si>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</si>
  <si>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</si>
  <si>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</si>
  <si>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</si>
  <si>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</si>
  <si>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</si>
  <si>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</si>
  <si>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</si>
  <si>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</si>
  <si>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</si>
  <si>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</si>
  <si>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</si>
  <si>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</si>
  <si>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</si>
  <si>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</si>
  <si>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</si>
  <si>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</si>
  <si>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</si>
  <si>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</si>
  <si>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</si>
  <si>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</si>
  <si>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</si>
  <si>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</si>
  <si>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</si>
  <si>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</si>
  <si>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</si>
  <si>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</si>
  <si>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</si>
  <si>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</si>
  <si>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</si>
  <si>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</si>
  <si>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</si>
  <si>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</si>
  <si>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</si>
  <si>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</si>
  <si>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</si>
  <si>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</si>
  <si>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</si>
  <si>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</si>
  <si>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</si>
  <si>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</si>
  <si>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</si>
  <si>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</si>
  <si>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</si>
  <si>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</si>
  <si>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</si>
  <si>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</si>
  <si>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</si>
  <si>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</si>
  <si>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</si>
  <si>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</si>
  <si>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</si>
  <si>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</si>
  <si>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</si>
  <si>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</si>
  <si>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</si>
  <si>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</si>
  <si>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</si>
  <si>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</si>
  <si>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</si>
  <si>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</si>
  <si>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</si>
  <si>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</si>
  <si>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</si>
  <si>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</si>
  <si>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</si>
  <si>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</si>
  <si>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</si>
  <si>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</si>
  <si>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</si>
  <si>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</si>
  <si>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</si>
  <si>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</si>
  <si>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</si>
  <si>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</si>
  <si>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</si>
  <si>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</si>
  <si>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</si>
  <si>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</si>
  <si>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</si>
  <si>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</si>
  <si>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</si>
  <si>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</si>
  <si>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</si>
  <si>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</si>
  <si>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</si>
  <si>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</si>
  <si>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</si>
  <si>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</si>
  <si>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</si>
  <si>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</si>
  <si>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</si>
  <si>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</si>
  <si>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</si>
  <si>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</si>
  <si>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</si>
  <si>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</si>
  <si>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</si>
  <si>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</si>
  <si>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</si>
  <si>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</si>
  <si>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</si>
  <si>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</si>
  <si>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</si>
  <si>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</si>
  <si>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</si>
  <si>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</si>
  <si>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</si>
  <si>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</si>
  <si>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</si>
  <si>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</si>
  <si>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</si>
  <si>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</si>
  <si>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</si>
  <si>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</si>
  <si>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</si>
  <si>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</si>
  <si>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</si>
  <si>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</si>
  <si>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</si>
  <si>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</si>
  <si>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</si>
  <si>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</si>
  <si>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</si>
  <si>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</si>
  <si>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</si>
  <si>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</si>
  <si>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</si>
  <si>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</si>
  <si>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</si>
  <si>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</si>
  <si>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</si>
  <si>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</si>
  <si>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</si>
  <si>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</si>
  <si>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</si>
  <si>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</si>
  <si>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</si>
  <si>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</si>
  <si>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</si>
  <si>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</si>
  <si>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</si>
  <si>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</si>
  <si>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</si>
  <si>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</si>
  <si>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</si>
  <si>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</si>
  <si>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</si>
  <si>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</si>
  <si>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</si>
  <si>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</si>
  <si>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</si>
  <si>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</si>
  <si>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</si>
  <si>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</si>
  <si>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</si>
  <si>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</si>
  <si>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</si>
  <si>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</si>
  <si>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</si>
  <si>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</si>
  <si>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</si>
  <si>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</si>
  <si>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</si>
  <si>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</si>
  <si>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</si>
  <si>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</si>
  <si>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</si>
  <si>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</si>
  <si>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</si>
  <si>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</si>
  <si>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</si>
  <si>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</si>
  <si>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</si>
  <si>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</si>
  <si>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</si>
  <si>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</si>
  <si>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</si>
  <si>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</si>
  <si>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</si>
  <si>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</si>
  <si>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</si>
  <si>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</si>
  <si>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</si>
  <si>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</si>
  <si>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</si>
  <si>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</si>
  <si>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</si>
  <si>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</si>
  <si>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</si>
  <si>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</si>
  <si>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</si>
  <si>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</si>
  <si>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</si>
  <si>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</si>
  <si>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</si>
  <si>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</si>
  <si>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</si>
  <si>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</si>
  <si>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</si>
  <si>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</si>
  <si>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</si>
  <si>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</si>
  <si>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</si>
  <si>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</si>
  <si>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</si>
  <si>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</si>
  <si>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</si>
  <si>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</si>
  <si>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</si>
  <si>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</si>
  <si>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</si>
  <si>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</si>
  <si>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</si>
  <si>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</si>
  <si>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</si>
  <si>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</si>
  <si>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</si>
  <si>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</si>
  <si>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</si>
  <si>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</si>
  <si>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</si>
  <si>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</si>
  <si>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</si>
  <si>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</si>
  <si>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</si>
  <si>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</si>
  <si>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</si>
  <si>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</si>
  <si>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</si>
  <si>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</si>
  <si>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</si>
  <si>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</si>
  <si>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</si>
  <si>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</si>
  <si>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</si>
  <si>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</si>
  <si>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</si>
  <si>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</si>
  <si>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</si>
  <si>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</si>
  <si>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</si>
  <si>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</si>
  <si>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</si>
  <si>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</si>
  <si>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</si>
  <si>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</si>
  <si>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</si>
  <si>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</si>
  <si>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</si>
  <si>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</si>
  <si>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</si>
  <si>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</si>
  <si>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</si>
  <si>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</si>
  <si>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</si>
  <si>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</si>
  <si>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</si>
  <si>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</si>
  <si>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</si>
  <si>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</si>
  <si>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</si>
  <si>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</si>
  <si>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</si>
  <si>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</si>
  <si>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</si>
  <si>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</si>
  <si>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</si>
  <si>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</si>
  <si>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</si>
  <si>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</si>
  <si>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</si>
  <si>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</si>
  <si>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</si>
  <si>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</si>
  <si>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</si>
  <si>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</si>
  <si>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</si>
  <si>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</si>
  <si>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</si>
  <si>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</si>
  <si>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</si>
  <si>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</si>
  <si>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</si>
  <si>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</si>
  <si>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</si>
  <si>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</si>
  <si>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</si>
  <si>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</si>
  <si>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</si>
  <si>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</si>
  <si>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</si>
  <si>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</si>
  <si>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</si>
  <si>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</si>
  <si>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</si>
  <si>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</si>
  <si>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</si>
  <si>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</si>
  <si>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</si>
  <si>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</si>
  <si>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</si>
  <si>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</si>
  <si>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</si>
  <si>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</si>
  <si>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</si>
  <si>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</si>
  <si>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</si>
  <si>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</si>
  <si>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</si>
  <si>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</si>
  <si>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</si>
  <si>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</si>
  <si>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</si>
  <si>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</si>
  <si>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</si>
  <si>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</si>
  <si>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</si>
  <si>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</si>
  <si>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</si>
  <si>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</si>
  <si>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</si>
  <si>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</si>
  <si>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</si>
  <si>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</si>
  <si>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</si>
  <si>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</si>
  <si>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</si>
  <si>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</si>
  <si>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</si>
  <si>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</si>
  <si>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</si>
  <si>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</si>
  <si>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</si>
  <si>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</si>
  <si>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</si>
  <si>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</si>
  <si>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</si>
  <si>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</si>
  <si>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</si>
  <si>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</si>
  <si>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</si>
  <si>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</si>
  <si>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</si>
  <si>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</si>
  <si>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</si>
  <si>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</si>
  <si>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</si>
  <si>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</si>
  <si>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</si>
  <si>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</si>
  <si>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</si>
  <si>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</si>
  <si>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</si>
  <si>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</si>
  <si>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</si>
  <si>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</si>
  <si>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</si>
  <si>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</si>
  <si>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</si>
  <si>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</si>
  <si>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</si>
  <si>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</si>
  <si>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</si>
  <si>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</si>
  <si>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</si>
  <si>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</si>
  <si>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</si>
  <si>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</si>
  <si>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</si>
  <si>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</si>
  <si>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</si>
  <si>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</si>
  <si>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</si>
  <si>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</si>
  <si>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</si>
  <si>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</si>
  <si>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</si>
  <si>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</si>
  <si>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</si>
  <si>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</si>
  <si>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</si>
  <si>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</si>
  <si>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</si>
  <si>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</si>
  <si>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</si>
  <si>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</si>
  <si>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</si>
  <si>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</si>
  <si>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</si>
  <si>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</si>
  <si>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</si>
  <si>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</si>
  <si>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</si>
  <si>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</si>
  <si>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</si>
  <si>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</si>
  <si>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</si>
  <si>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</si>
  <si>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</si>
  <si>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</si>
  <si>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</si>
  <si>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</si>
  <si>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</si>
  <si>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</si>
  <si>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</si>
  <si>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</si>
  <si>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</si>
  <si>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</si>
  <si>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</si>
  <si>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</si>
  <si>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</si>
  <si>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</si>
  <si>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</si>
  <si>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</si>
  <si>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</si>
  <si>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</si>
  <si>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</si>
  <si>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</si>
  <si>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</si>
  <si>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</si>
  <si>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</si>
  <si>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</si>
  <si>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</si>
  <si>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</si>
  <si>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</si>
  <si>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</si>
  <si>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</si>
  <si>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</si>
  <si>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</si>
  <si>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</si>
  <si>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</si>
  <si>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</si>
  <si>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</si>
  <si>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</si>
  <si>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</si>
  <si>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</si>
  <si>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</si>
  <si>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</si>
  <si>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</si>
  <si>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</si>
  <si>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</si>
  <si>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</si>
  <si>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</si>
  <si>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</si>
  <si>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</si>
  <si>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</si>
  <si>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</si>
  <si>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</si>
  <si>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</si>
  <si>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</si>
  <si>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</si>
  <si>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</si>
  <si>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</si>
  <si>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</si>
  <si>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</si>
  <si>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</si>
  <si>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</si>
  <si>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</si>
  <si>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</si>
  <si>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</si>
  <si>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</si>
  <si>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</si>
  <si>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</si>
  <si>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</si>
  <si>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</si>
  <si>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</si>
  <si>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</si>
  <si>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</si>
  <si>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</si>
  <si>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</si>
  <si>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</si>
  <si>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</si>
  <si>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</si>
  <si>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</si>
  <si>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</si>
  <si>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</si>
  <si>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</si>
  <si>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</si>
  <si>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</si>
  <si>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</si>
  <si>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</si>
  <si>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</si>
  <si>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</si>
  <si>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</si>
  <si>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</si>
  <si>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</si>
  <si>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</si>
  <si>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</si>
  <si>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</si>
  <si>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</si>
  <si>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</si>
  <si>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</si>
  <si>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</si>
  <si>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</si>
  <si>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</si>
  <si>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</si>
  <si>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</si>
  <si>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</si>
  <si>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</si>
  <si>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</si>
  <si>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</si>
  <si>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</si>
  <si>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</si>
  <si>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</si>
  <si>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</si>
  <si>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</si>
  <si>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</si>
  <si>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</si>
  <si>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</si>
  <si>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</si>
  <si>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</si>
  <si>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</si>
  <si>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</si>
  <si>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</si>
  <si>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</si>
  <si>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</si>
  <si>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</si>
  <si>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</si>
  <si>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</si>
  <si>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</si>
  <si>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</si>
  <si>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</si>
  <si>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</si>
  <si>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</si>
  <si>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</si>
  <si>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</si>
  <si>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</si>
  <si>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</si>
  <si>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</si>
  <si>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</si>
  <si>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</si>
  <si>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</si>
  <si>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</si>
  <si>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</si>
  <si>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</si>
  <si>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</si>
  <si>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</si>
  <si>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</si>
  <si>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</si>
  <si>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</si>
  <si>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</si>
  <si>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</si>
  <si>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</si>
  <si>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</si>
  <si>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</si>
  <si>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</si>
  <si>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</si>
  <si>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</si>
  <si>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</si>
  <si>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</si>
  <si>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</si>
  <si>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</si>
  <si>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</si>
  <si>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</si>
  <si>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</si>
  <si>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</si>
  <si>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</si>
  <si>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</si>
  <si>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</si>
  <si>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</si>
  <si>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</si>
  <si>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</si>
  <si>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</si>
  <si>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</si>
  <si>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</si>
  <si>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</si>
  <si>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</si>
  <si>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</si>
  <si>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</si>
  <si>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</si>
  <si>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</si>
  <si>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</si>
  <si>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</si>
  <si>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</si>
  <si>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</si>
  <si>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</si>
  <si>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</si>
  <si>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</si>
  <si>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</si>
  <si>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</si>
  <si>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</si>
  <si>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</si>
  <si>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</si>
  <si>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</si>
  <si>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</si>
  <si>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</si>
  <si>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</si>
  <si>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</si>
  <si>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</si>
  <si>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</si>
  <si>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</si>
  <si>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</si>
  <si>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</si>
  <si>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</si>
  <si>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</si>
  <si>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</si>
  <si>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</si>
  <si>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</si>
  <si>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</si>
  <si>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</si>
  <si>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</si>
  <si>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</si>
  <si>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</si>
  <si>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</si>
  <si>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</si>
  <si>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</si>
  <si>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</si>
  <si>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</si>
  <si>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</si>
  <si>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</si>
  <si>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</si>
  <si>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</si>
  <si>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</si>
  <si>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</si>
  <si>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</si>
  <si>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</si>
  <si>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</si>
  <si>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</si>
  <si>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</si>
  <si>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</si>
  <si>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</si>
  <si>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</si>
  <si>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</si>
  <si>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</si>
  <si>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</si>
  <si>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</si>
  <si>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</si>
  <si>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</si>
  <si>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</si>
  <si>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</si>
  <si>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</si>
  <si>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</si>
  <si>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</si>
  <si>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</si>
  <si>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</si>
  <si>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</si>
  <si>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</si>
  <si>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</si>
  <si>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</si>
  <si>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</si>
  <si>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</si>
  <si>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</si>
  <si>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</si>
  <si>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</si>
  <si>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</si>
  <si>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</si>
  <si>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</si>
  <si>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</si>
  <si>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</si>
  <si>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</si>
  <si>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</si>
  <si>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</si>
  <si>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</si>
  <si>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</si>
  <si>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</si>
  <si>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</si>
  <si>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</si>
  <si>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</si>
  <si>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</si>
  <si>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</si>
  <si>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</si>
  <si>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</si>
  <si>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</si>
  <si>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</si>
  <si>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</si>
  <si>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</si>
  <si>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</si>
  <si>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</si>
  <si>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</si>
  <si>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</si>
  <si>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</si>
  <si>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</si>
  <si>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</si>
  <si>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</si>
  <si>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</si>
  <si>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</si>
  <si>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</si>
  <si>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</si>
  <si>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</si>
  <si>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</si>
  <si>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</si>
  <si>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</si>
  <si>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</si>
  <si>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</si>
  <si>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</si>
  <si>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</si>
  <si>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</si>
  <si>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</si>
  <si>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</si>
  <si>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</si>
  <si>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</si>
  <si>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</si>
  <si>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</si>
  <si>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</si>
  <si>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</si>
  <si>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</si>
  <si>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</si>
  <si>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</si>
  <si>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</si>
  <si>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</si>
  <si>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</si>
  <si>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</si>
  <si>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</si>
  <si>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</si>
  <si>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</si>
  <si>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</si>
  <si>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</si>
  <si>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</si>
  <si>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</si>
  <si>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</si>
  <si>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</si>
  <si>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</si>
  <si>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</si>
  <si>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</si>
  <si>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</si>
  <si>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</si>
  <si>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</si>
  <si>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</si>
  <si>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</si>
  <si>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</si>
  <si>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</si>
  <si>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</si>
  <si>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</si>
  <si>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</si>
  <si>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</si>
  <si>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</si>
  <si>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</si>
  <si>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</si>
  <si>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</si>
  <si>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</si>
  <si>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</si>
  <si>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</si>
  <si>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</si>
  <si>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</si>
  <si>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</si>
  <si>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</si>
  <si>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</si>
  <si>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</si>
  <si>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</si>
  <si>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</si>
  <si>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</si>
  <si>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</si>
  <si>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</si>
  <si>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</si>
  <si>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</si>
  <si>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</si>
  <si>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</si>
  <si>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</si>
  <si>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</si>
  <si>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</si>
  <si>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</si>
  <si>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</si>
  <si>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</si>
  <si>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</si>
  <si>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</si>
  <si>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</si>
  <si>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</si>
  <si>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</si>
  <si>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</si>
  <si>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</si>
  <si>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</si>
  <si>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</si>
  <si>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</si>
  <si>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</si>
  <si>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</si>
  <si>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</si>
  <si>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</si>
  <si>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</si>
  <si>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</si>
  <si>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</si>
  <si>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</si>
  <si>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</si>
  <si>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</si>
  <si>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</si>
  <si>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</si>
  <si>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</si>
  <si>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</si>
  <si>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</si>
  <si>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</si>
  <si>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</si>
  <si>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</si>
  <si>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</si>
  <si>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</si>
  <si>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</si>
  <si>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</si>
  <si>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</si>
  <si>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</si>
  <si>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</si>
  <si>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</si>
  <si>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</si>
  <si>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</si>
  <si>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</si>
  <si>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</si>
  <si>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</si>
  <si>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</si>
  <si>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</si>
  <si>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</si>
  <si>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</si>
  <si>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</si>
  <si>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</si>
  <si>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</si>
  <si>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</si>
  <si>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</si>
  <si>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</si>
  <si>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</si>
  <si>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</si>
  <si>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</si>
  <si>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</si>
  <si>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</si>
  <si>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</si>
  <si>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</si>
  <si>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</si>
  <si>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</si>
  <si>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</si>
  <si>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</si>
  <si>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</si>
  <si>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</si>
  <si>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</si>
  <si>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</si>
  <si>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</si>
  <si>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</si>
  <si>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</si>
  <si>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</si>
  <si>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</si>
  <si>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</si>
  <si>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</si>
  <si>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</si>
  <si>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</si>
  <si>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</si>
  <si>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</si>
  <si>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</si>
  <si>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</si>
  <si>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</si>
  <si>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</si>
  <si>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</si>
  <si>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</si>
  <si>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</si>
  <si>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</si>
  <si>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</si>
  <si>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</si>
  <si>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</si>
  <si>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</si>
  <si>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</si>
  <si>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</si>
  <si>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</si>
  <si>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</si>
  <si>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</si>
  <si>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</si>
  <si>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</si>
  <si>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</si>
  <si>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</si>
  <si>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</si>
  <si>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</si>
  <si>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</si>
  <si>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</si>
  <si>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</si>
  <si>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</si>
  <si>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</si>
  <si>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</si>
  <si>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</si>
  <si>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</si>
  <si>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</si>
  <si>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</si>
  <si>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</si>
  <si>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</si>
  <si>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</si>
  <si>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</si>
  <si>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</si>
  <si>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</si>
  <si>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</si>
  <si>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</si>
  <si>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</si>
  <si>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</si>
  <si>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</si>
  <si>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</si>
  <si>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</si>
  <si>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</si>
  <si>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</si>
  <si>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</si>
  <si>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</si>
  <si>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</si>
  <si>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</si>
  <si>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</si>
  <si>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</si>
  <si>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</si>
  <si>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</si>
  <si>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</si>
  <si>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</si>
  <si>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</si>
  <si>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</si>
  <si>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</si>
  <si>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</si>
  <si>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</si>
  <si>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</si>
  <si>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</si>
  <si>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</si>
  <si>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</si>
  <si>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</si>
  <si>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</si>
  <si>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</si>
  <si>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</si>
  <si>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</si>
  <si>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</si>
  <si>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</si>
  <si>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</si>
  <si>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</si>
  <si>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</si>
  <si>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</si>
  <si>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</si>
  <si>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</si>
  <si>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</si>
  <si>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</si>
  <si>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</si>
  <si>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</si>
  <si>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</si>
  <si>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</si>
  <si>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</si>
  <si>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</si>
  <si>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</si>
  <si>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</si>
  <si>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</si>
  <si>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</si>
  <si>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</si>
  <si>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</si>
  <si>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</si>
  <si>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</si>
  <si>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</si>
  <si>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</si>
  <si>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</si>
  <si>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</si>
  <si>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</si>
  <si>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</si>
  <si>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</si>
  <si>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</si>
  <si>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</si>
  <si>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</si>
  <si>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</si>
  <si>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</si>
  <si>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</si>
  <si>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</si>
  <si>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</si>
  <si>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</si>
  <si>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</si>
  <si>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</si>
  <si>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</si>
  <si>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</si>
  <si>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</si>
  <si>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</si>
  <si>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</si>
  <si>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</si>
  <si>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</si>
  <si>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</si>
  <si>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</si>
  <si>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</si>
  <si>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</si>
  <si>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</si>
  <si>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</si>
  <si>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</si>
  <si>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</si>
  <si>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</si>
  <si>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</si>
  <si>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</si>
  <si>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</si>
  <si>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</si>
  <si>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</si>
  <si>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</si>
  <si>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</si>
  <si>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</si>
  <si>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</si>
  <si>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</si>
  <si>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</si>
  <si>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</si>
  <si>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</si>
  <si>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</si>
  <si>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</si>
  <si>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</si>
  <si>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</si>
  <si>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</si>
  <si>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</si>
  <si>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</si>
  <si>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</si>
  <si>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</si>
  <si>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</si>
  <si>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</si>
  <si>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</si>
  <si>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</si>
  <si>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</si>
  <si>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</si>
  <si>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</si>
  <si>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</si>
  <si>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</si>
  <si>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</si>
  <si>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</si>
  <si>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</si>
  <si>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</si>
  <si>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</si>
  <si>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</si>
  <si>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</si>
  <si>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</si>
  <si>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</si>
  <si>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</si>
  <si>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</si>
  <si>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</si>
  <si>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</si>
  <si>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</si>
  <si>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</si>
  <si>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</si>
  <si>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</si>
  <si>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</si>
  <si>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</si>
  <si>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</si>
  <si>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</si>
  <si>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</si>
  <si>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</si>
  <si>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</si>
  <si>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</si>
  <si>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</si>
  <si>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</si>
  <si>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</si>
  <si>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</si>
  <si>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</si>
  <si>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</si>
  <si>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</si>
  <si>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</si>
  <si>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</si>
  <si>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</si>
  <si>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</si>
  <si>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</si>
  <si>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</si>
  <si>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</si>
  <si>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</si>
  <si>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</si>
  <si>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</si>
  <si>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</si>
  <si>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</si>
  <si>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</si>
  <si>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</si>
  <si>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</si>
  <si>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</si>
  <si>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</si>
  <si>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</si>
  <si>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</si>
  <si>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</si>
  <si>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</si>
  <si>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</si>
  <si>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</si>
  <si>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</si>
  <si>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</si>
  <si>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</si>
  <si>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</si>
  <si>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</si>
  <si>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</si>
  <si>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</si>
  <si>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</si>
  <si>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</si>
  <si>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</si>
  <si>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</si>
  <si>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</si>
  <si>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</si>
  <si>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</si>
  <si>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</si>
  <si>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</si>
  <si>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</si>
  <si>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</si>
  <si>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</si>
  <si>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</si>
  <si>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</si>
  <si>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</si>
  <si>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</si>
  <si>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</si>
  <si>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</si>
  <si>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</si>
  <si>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</si>
  <si>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</si>
  <si>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</si>
  <si>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</si>
  <si>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</si>
  <si>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</si>
  <si>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</si>
  <si>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</si>
  <si>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</si>
  <si>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</si>
  <si>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</si>
  <si>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</si>
  <si>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</si>
  <si>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</si>
  <si>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</si>
  <si>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</si>
  <si>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</si>
  <si>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</si>
  <si>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</si>
  <si>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</si>
  <si>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</si>
  <si>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</si>
  <si>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</si>
  <si>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</si>
  <si>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</si>
  <si>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</si>
  <si>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</si>
  <si>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</si>
  <si>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</si>
  <si>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</si>
  <si>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</si>
  <si>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</si>
  <si>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</si>
  <si>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</si>
  <si>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</si>
  <si>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</si>
  <si>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</si>
  <si>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</si>
  <si>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</si>
  <si>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</si>
  <si>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</si>
  <si>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</si>
  <si>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</si>
  <si>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</si>
  <si>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</si>
  <si>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</si>
  <si>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</si>
  <si>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</si>
  <si>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</si>
  <si>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</si>
  <si>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</si>
  <si>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</si>
  <si>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</si>
  <si>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</si>
  <si>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</si>
  <si>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</si>
  <si>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</si>
  <si>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</si>
  <si>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</si>
  <si>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</si>
  <si>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</si>
  <si>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</si>
  <si>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</si>
  <si>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</si>
  <si>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</si>
  <si>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</si>
  <si>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</si>
  <si>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</si>
  <si>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</si>
  <si>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</si>
  <si>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</si>
  <si>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</si>
  <si>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</si>
  <si>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</si>
  <si>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</si>
  <si>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</si>
  <si>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</si>
  <si>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</si>
  <si>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</si>
  <si>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</si>
  <si>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</si>
  <si>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</si>
  <si>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</si>
  <si>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</si>
  <si>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</si>
  <si>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</si>
  <si>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</si>
  <si>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</si>
  <si>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</si>
  <si>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</si>
  <si>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</si>
  <si>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</si>
  <si>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</si>
  <si>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</si>
  <si>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</si>
  <si>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</si>
  <si>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</si>
  <si>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</si>
  <si>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</si>
  <si>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</si>
  <si>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</si>
  <si>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</si>
  <si>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</si>
  <si>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</si>
  <si>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</si>
  <si>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</si>
  <si>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</si>
  <si>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</si>
  <si>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</si>
  <si>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</si>
  <si>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</si>
  <si>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</si>
  <si>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</si>
  <si>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</si>
  <si>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</si>
  <si>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</si>
  <si>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</si>
  <si>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</si>
  <si>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</si>
  <si>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</si>
  <si>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</si>
  <si>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</si>
  <si>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</si>
  <si>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</si>
  <si>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</si>
  <si>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</si>
  <si>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</si>
  <si>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</si>
  <si>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</si>
  <si>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</si>
  <si>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</si>
  <si>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</si>
  <si>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</si>
  <si>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</si>
  <si>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</si>
  <si>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</si>
  <si>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</si>
  <si>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</si>
  <si>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</si>
  <si>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</si>
  <si>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</si>
  <si>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</si>
  <si>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</si>
  <si>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</si>
  <si>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</si>
  <si>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</si>
  <si>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</si>
  <si>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</si>
  <si>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</si>
  <si>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</si>
  <si>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</si>
  <si>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</si>
  <si>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</si>
  <si>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</si>
  <si>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</si>
  <si>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</si>
  <si>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</si>
  <si>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</si>
  <si>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</si>
  <si>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</si>
  <si>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</si>
  <si>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</si>
  <si>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</si>
  <si>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</si>
  <si>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</si>
  <si>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</si>
  <si>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</si>
  <si>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</si>
  <si>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</si>
  <si>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</si>
  <si>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</si>
  <si>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</si>
  <si>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</si>
  <si>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</si>
  <si>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</si>
  <si>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</si>
  <si>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</si>
  <si>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</si>
  <si>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</si>
  <si>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</si>
  <si>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</si>
  <si>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</si>
  <si>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</si>
  <si>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</si>
  <si>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</si>
  <si>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</si>
  <si>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</si>
  <si>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</si>
  <si>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</si>
  <si>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</si>
  <si>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</si>
  <si>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</si>
  <si>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</si>
  <si>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</si>
  <si>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</si>
  <si>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</si>
  <si>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</si>
  <si>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</si>
  <si>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</si>
  <si>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</si>
  <si>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</si>
  <si>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</si>
  <si>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</si>
  <si>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</si>
  <si>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</si>
  <si>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</si>
  <si>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</si>
  <si>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</si>
  <si>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</si>
  <si>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</si>
  <si>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</si>
  <si>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</si>
  <si>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</si>
  <si>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</si>
  <si>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</si>
  <si>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</si>
  <si>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</si>
  <si>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</si>
  <si>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</si>
  <si>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</si>
  <si>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</si>
  <si>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</si>
  <si>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</si>
  <si>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</si>
  <si>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</si>
  <si>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</si>
  <si>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</si>
  <si>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</si>
  <si>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</si>
  <si>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</si>
  <si>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</si>
  <si>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</si>
  <si>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</si>
  <si>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</si>
  <si>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</si>
  <si>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</si>
  <si>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</si>
  <si>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</si>
  <si>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</si>
  <si>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</si>
  <si>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</si>
  <si>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</si>
  <si>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</si>
  <si>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</si>
  <si>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</si>
  <si>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</si>
  <si>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</si>
  <si>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</si>
  <si>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</si>
  <si>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</si>
  <si>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</si>
  <si>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</si>
  <si>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</si>
  <si>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</si>
  <si>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</si>
  <si>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</si>
  <si>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</si>
  <si>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</si>
  <si>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</si>
  <si>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</si>
  <si>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</si>
  <si>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</si>
  <si>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</si>
  <si>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</si>
  <si>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</si>
  <si>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</si>
  <si>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</si>
  <si>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</si>
  <si>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</si>
  <si>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</si>
  <si>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</si>
  <si>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</si>
  <si>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</si>
  <si>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</si>
  <si>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</si>
  <si>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</si>
  <si>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</si>
  <si>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</si>
  <si>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</si>
  <si>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</si>
  <si>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</si>
  <si>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</si>
  <si>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</si>
  <si>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</si>
  <si>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</si>
  <si>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</si>
  <si>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</si>
  <si>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</si>
  <si>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</si>
  <si>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</si>
  <si>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</si>
  <si>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</si>
  <si>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</si>
  <si>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</si>
  <si>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</si>
  <si>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</si>
  <si>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</si>
  <si>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</si>
  <si>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</si>
  <si>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</si>
  <si>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</si>
  <si>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</si>
  <si>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</si>
  <si>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</si>
  <si>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</si>
  <si>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</si>
  <si>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</si>
  <si>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</si>
  <si>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</si>
  <si>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</si>
  <si>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</si>
  <si>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</si>
  <si>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</si>
  <si>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</si>
  <si>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</si>
  <si>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</si>
  <si>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</si>
  <si>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</si>
  <si>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</si>
  <si>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</si>
  <si>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</si>
  <si>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</si>
  <si>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</si>
  <si>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</si>
  <si>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</si>
  <si>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</si>
  <si>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</si>
  <si>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</si>
  <si>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</si>
  <si>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</si>
  <si>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</si>
  <si>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</si>
  <si>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</si>
  <si>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</si>
  <si>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</si>
  <si>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</si>
  <si>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</si>
  <si>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</si>
  <si>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</si>
  <si>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</si>
  <si>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</si>
  <si>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</si>
  <si>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</si>
  <si>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</si>
  <si>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</si>
  <si>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</si>
  <si>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</si>
  <si>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</si>
  <si>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</si>
  <si>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</si>
  <si>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</si>
  <si>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</si>
  <si>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</si>
  <si>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</si>
  <si>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</si>
  <si>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</si>
  <si>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</si>
  <si>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</si>
  <si>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</si>
  <si>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</si>
  <si>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</si>
  <si>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</si>
  <si>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</si>
  <si>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</si>
  <si>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</si>
  <si>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</si>
  <si>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</si>
  <si>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</si>
  <si>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</si>
  <si>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</si>
  <si>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</si>
  <si>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</si>
  <si>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</si>
  <si>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</si>
  <si>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</si>
  <si>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</si>
  <si>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</si>
  <si>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</si>
  <si>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</si>
  <si>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</si>
  <si>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</si>
  <si>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</si>
  <si>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</si>
  <si>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</si>
  <si>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</si>
  <si>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</si>
  <si>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</si>
  <si>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</si>
  <si>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</si>
  <si>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</si>
  <si>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</si>
  <si>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</si>
  <si>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</si>
  <si>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</si>
  <si>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</si>
  <si>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</si>
  <si>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</si>
  <si>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</si>
  <si>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</si>
  <si>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</si>
  <si>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</si>
  <si>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</si>
  <si>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</si>
  <si>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</si>
  <si>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</si>
  <si>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</si>
  <si>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</si>
  <si>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</si>
  <si>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</si>
  <si>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</si>
  <si>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</si>
  <si>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</si>
  <si>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</si>
  <si>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</si>
  <si>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</si>
  <si>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</si>
  <si>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</si>
  <si>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</si>
  <si>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</si>
  <si>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</si>
  <si>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</si>
  <si>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</si>
  <si>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</si>
  <si>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</si>
  <si>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</si>
  <si>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</si>
  <si>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</si>
  <si>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</si>
  <si>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</si>
  <si>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</si>
  <si>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</si>
  <si>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</si>
  <si>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</si>
  <si>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</si>
  <si>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</si>
  <si>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</si>
  <si>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</si>
  <si>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</si>
  <si>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</si>
  <si>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</si>
  <si>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</si>
  <si>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</si>
  <si>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</si>
  <si>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</si>
  <si>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</si>
  <si>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</si>
  <si>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</si>
  <si>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</si>
  <si>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</si>
  <si>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</si>
  <si>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</si>
  <si>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</si>
  <si>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</si>
  <si>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</si>
  <si>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</si>
  <si>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</si>
  <si>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</si>
  <si>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</si>
  <si>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</si>
  <si>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</si>
  <si>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</si>
  <si>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</si>
  <si>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</si>
  <si>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</si>
  <si>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</si>
  <si>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</si>
  <si>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</si>
  <si>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</si>
  <si>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</si>
  <si>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</si>
  <si>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</si>
  <si>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</si>
  <si>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</si>
  <si>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</si>
  <si>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</si>
  <si>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</si>
  <si>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</si>
  <si>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</si>
  <si>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</si>
  <si>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</si>
  <si>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</si>
  <si>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</si>
  <si>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</si>
  <si>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</si>
  <si>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</si>
  <si>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</si>
  <si>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</si>
  <si>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</si>
  <si>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</si>
  <si>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</si>
  <si>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</si>
  <si>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</si>
  <si>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</si>
  <si>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</si>
  <si>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</si>
  <si>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</si>
  <si>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</si>
  <si>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</si>
  <si>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</si>
  <si>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</si>
  <si>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</si>
  <si>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</si>
  <si>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</si>
  <si>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</si>
  <si>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</si>
  <si>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</si>
  <si>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</si>
  <si>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</si>
  <si>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</si>
  <si>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</si>
  <si>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</si>
  <si>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</si>
  <si>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</si>
  <si>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</si>
  <si>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</si>
  <si>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</si>
  <si>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</si>
  <si>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</si>
  <si>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</si>
  <si>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</si>
  <si>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</si>
  <si>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</si>
  <si>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</si>
  <si>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</si>
  <si>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</si>
  <si>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</si>
  <si>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</si>
  <si>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</si>
  <si>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</si>
  <si>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</si>
  <si>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</si>
  <si>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</si>
  <si>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</si>
  <si>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</si>
  <si>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</si>
  <si>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</si>
  <si>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</si>
  <si>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</si>
  <si>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</si>
  <si>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</si>
  <si>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</si>
  <si>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</si>
  <si>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</si>
  <si>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</si>
  <si>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</si>
  <si>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</si>
  <si>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</si>
  <si>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</si>
  <si>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</si>
  <si>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</si>
  <si>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</si>
  <si>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</si>
  <si>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</si>
  <si>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</si>
  <si>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</si>
  <si>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</si>
  <si>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</si>
  <si>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</si>
  <si>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</si>
  <si>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</si>
  <si>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</si>
  <si>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</si>
  <si>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</si>
  <si>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</si>
  <si>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</si>
  <si>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</si>
  <si>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</si>
  <si>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</si>
  <si>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</si>
  <si>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</si>
  <si>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</si>
  <si>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</si>
  <si>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</si>
  <si>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</si>
  <si>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</si>
  <si>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</si>
  <si>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</si>
  <si>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</si>
  <si>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</si>
  <si>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</si>
  <si>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</si>
  <si>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</si>
  <si>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</si>
  <si>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</si>
  <si>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</si>
  <si>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</si>
  <si>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</si>
  <si>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</si>
  <si>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</si>
  <si>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</si>
  <si>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</si>
  <si>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</si>
  <si>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</si>
  <si>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</si>
  <si>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</si>
  <si>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</si>
  <si>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</si>
  <si>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</si>
  <si>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</si>
  <si>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</si>
  <si>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</si>
  <si>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</si>
  <si>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</si>
  <si>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</si>
  <si>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</si>
  <si>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</si>
  <si>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</si>
  <si>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</si>
  <si>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</si>
  <si>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</si>
  <si>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</si>
  <si>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</si>
  <si>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</si>
  <si>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</si>
  <si>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</si>
  <si>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</si>
  <si>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</si>
  <si>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</si>
  <si>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</si>
  <si>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</si>
  <si>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</si>
  <si>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</si>
  <si>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</si>
  <si>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</si>
  <si>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</si>
  <si>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</si>
  <si>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</si>
  <si>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</si>
  <si>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</si>
  <si>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</si>
  <si>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</si>
  <si>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</si>
  <si>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</si>
  <si>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</si>
  <si>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</si>
  <si>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</si>
  <si>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</si>
  <si>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</si>
  <si>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</si>
  <si>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</si>
  <si>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</si>
  <si>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</si>
  <si>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</si>
  <si>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</si>
  <si>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</si>
  <si>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</si>
  <si>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</si>
  <si>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</si>
  <si>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</si>
  <si>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</si>
  <si>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</si>
  <si>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</si>
  <si>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</si>
  <si>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</si>
  <si>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</si>
  <si>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</si>
  <si>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</si>
  <si>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</si>
  <si>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</si>
  <si>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</si>
  <si>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</si>
  <si>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</si>
  <si>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</si>
  <si>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</si>
  <si>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</si>
  <si>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</si>
  <si>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</si>
  <si>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</si>
  <si>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</si>
  <si>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</si>
  <si>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</si>
  <si>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</si>
  <si>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</si>
  <si>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</si>
  <si>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</si>
  <si>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</si>
  <si>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</si>
  <si>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</si>
  <si>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</si>
  <si>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</si>
  <si>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</si>
  <si>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</si>
  <si>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</si>
  <si>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</si>
  <si>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</si>
  <si>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</si>
  <si>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</si>
  <si>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</si>
  <si>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</si>
  <si>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</si>
  <si>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</si>
  <si>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</si>
  <si>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</si>
  <si>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</si>
  <si>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</si>
  <si>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</si>
  <si>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</si>
  <si>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</si>
  <si>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</si>
  <si>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</si>
  <si>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</si>
  <si>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</si>
  <si>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</si>
  <si>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</si>
  <si>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</si>
  <si>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</si>
  <si>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</si>
  <si>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</si>
  <si>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</si>
  <si>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</si>
  <si>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</si>
  <si>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</si>
  <si>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</si>
  <si>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</si>
  <si>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</si>
  <si>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</si>
  <si>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</si>
  <si>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</si>
  <si>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</si>
  <si>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</si>
  <si>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</si>
  <si>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</si>
  <si>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</si>
  <si>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</si>
  <si>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</si>
  <si>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</si>
  <si>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</si>
  <si>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</si>
  <si>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</si>
  <si>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</si>
  <si>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</si>
  <si>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</si>
  <si>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</si>
  <si>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</si>
  <si>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</si>
  <si>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</si>
  <si>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</si>
  <si>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</si>
  <si>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</si>
  <si>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</si>
  <si>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</si>
  <si>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</si>
  <si>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</si>
  <si>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</si>
  <si>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</si>
  <si>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</si>
  <si>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</si>
  <si>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</si>
  <si>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</si>
  <si>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</si>
  <si>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</si>
  <si>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</si>
  <si>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</si>
  <si>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</si>
  <si>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</si>
  <si>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</si>
  <si>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</si>
  <si>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</si>
  <si>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</si>
  <si>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</si>
  <si>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</si>
  <si>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</si>
  <si>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</si>
  <si>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</si>
  <si>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</si>
  <si>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</si>
  <si>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</si>
  <si>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</si>
  <si>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</si>
  <si>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</si>
  <si>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</si>
  <si>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</si>
  <si>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</si>
  <si>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</si>
  <si>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</si>
  <si>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</si>
  <si>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</si>
  <si>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</si>
  <si>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</si>
  <si>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</si>
  <si>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</si>
  <si>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</si>
  <si>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</si>
  <si>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</si>
  <si>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</si>
  <si>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</si>
  <si>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</si>
  <si>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</si>
  <si>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</si>
  <si>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</si>
  <si>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</si>
  <si>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</si>
  <si>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</si>
  <si>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</si>
  <si>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</si>
  <si>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</si>
  <si>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</si>
  <si>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</si>
  <si>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</si>
  <si>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</si>
  <si>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</si>
  <si>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</si>
  <si>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</si>
  <si>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</si>
  <si>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</si>
  <si>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</si>
  <si>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</si>
  <si>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</si>
  <si>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</si>
  <si>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</si>
  <si>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</si>
  <si>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</si>
  <si>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</si>
  <si>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</si>
  <si>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</si>
  <si>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</si>
  <si>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</si>
  <si>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</si>
  <si>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</si>
  <si>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</si>
  <si>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</si>
  <si>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</si>
  <si>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</si>
  <si>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</si>
  <si>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</si>
  <si>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</si>
  <si>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</si>
  <si>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</si>
  <si>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</si>
  <si>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</si>
  <si>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</si>
  <si>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</si>
  <si>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</si>
  <si>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</si>
  <si>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</si>
  <si>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</si>
  <si>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</si>
  <si>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</si>
  <si>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</si>
  <si>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</si>
  <si>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</si>
  <si>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</si>
  <si>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</si>
  <si>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</si>
  <si>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</si>
  <si>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</si>
  <si>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</si>
  <si>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</si>
  <si>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</si>
  <si>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</si>
  <si>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</si>
  <si>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</si>
  <si>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</si>
  <si>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</si>
  <si>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</si>
  <si>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</si>
  <si>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</si>
  <si>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</si>
  <si>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</si>
  <si>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</si>
  <si>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</si>
  <si>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</si>
  <si>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</si>
  <si>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</si>
  <si>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</si>
  <si>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</si>
  <si>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</si>
  <si>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</si>
  <si>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</si>
  <si>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</si>
  <si>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</si>
  <si>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</si>
  <si>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</si>
  <si>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</si>
  <si>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</si>
  <si>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</si>
  <si>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</si>
  <si>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</si>
  <si>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</si>
  <si>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</si>
  <si>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</si>
  <si>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</si>
  <si>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</si>
  <si>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</si>
  <si>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</si>
  <si>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</si>
  <si>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</si>
  <si>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</si>
  <si>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</si>
  <si>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</si>
  <si>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</si>
  <si>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</si>
  <si>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</si>
  <si>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</si>
  <si>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</si>
  <si>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</si>
  <si>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</si>
  <si>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</si>
  <si>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</si>
  <si>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</si>
  <si>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</si>
  <si>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</si>
  <si>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</si>
  <si>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</si>
  <si>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</si>
  <si>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</si>
  <si>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</si>
  <si>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</si>
  <si>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</si>
  <si>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</si>
  <si>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</si>
  <si>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</si>
  <si>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</si>
  <si>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</si>
  <si>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</si>
  <si>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</si>
  <si>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</si>
  <si>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</si>
  <si>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</si>
  <si>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</si>
  <si>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</si>
  <si>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</si>
  <si>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</si>
  <si>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</si>
  <si>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</si>
  <si>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</si>
  <si>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</si>
  <si>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</si>
  <si>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</si>
  <si>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</si>
  <si>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</si>
  <si>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</si>
  <si>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</si>
  <si>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</si>
  <si>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</si>
  <si>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</si>
  <si>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</si>
  <si>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</si>
  <si>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</si>
  <si>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</si>
  <si>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</si>
  <si>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</si>
  <si>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</si>
  <si>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</si>
  <si>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</si>
  <si>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</si>
  <si>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</si>
  <si>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</si>
  <si>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</si>
  <si>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</si>
  <si>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</si>
  <si>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</si>
  <si>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</si>
  <si>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</si>
  <si>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</si>
  <si>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</si>
  <si>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</si>
  <si>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</si>
  <si>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</si>
  <si>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</si>
  <si>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</si>
  <si>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</si>
  <si>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</si>
  <si>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</si>
  <si>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</si>
  <si>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</si>
  <si>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</si>
  <si>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</si>
  <si>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</si>
  <si>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</si>
  <si>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</si>
  <si>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</si>
  <si>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</si>
  <si>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</si>
  <si>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</si>
  <si>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</si>
  <si>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</si>
  <si>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</si>
  <si>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</si>
  <si>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</si>
  <si>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</si>
  <si>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</si>
  <si>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</si>
  <si>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</si>
  <si>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</si>
  <si>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</si>
  <si>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</si>
  <si>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</si>
  <si>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</si>
  <si>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</si>
  <si>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</si>
  <si>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</si>
  <si>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</si>
  <si>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</si>
  <si>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</si>
  <si>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</si>
  <si>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</si>
  <si>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</si>
  <si>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</si>
  <si>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</si>
  <si>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</si>
  <si>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</si>
  <si>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</si>
  <si>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</si>
  <si>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</si>
  <si>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</si>
  <si>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</si>
  <si>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</si>
  <si>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</si>
  <si>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</si>
  <si>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</si>
  <si>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</si>
  <si>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</si>
  <si>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</si>
  <si>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</si>
  <si>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</si>
  <si>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</si>
  <si>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</si>
  <si>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</si>
  <si>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</si>
  <si>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</si>
  <si>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</si>
  <si>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</si>
  <si>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</si>
  <si>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</si>
  <si>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</si>
  <si>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</si>
  <si>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</si>
  <si>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</si>
  <si>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</si>
  <si>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</si>
  <si>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</si>
  <si>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</si>
  <si>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</si>
  <si>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</si>
  <si>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</si>
  <si>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</si>
  <si>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</si>
  <si>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</si>
  <si>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</si>
  <si>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</si>
  <si>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</si>
  <si>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</si>
  <si>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</si>
  <si>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</si>
  <si>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</si>
  <si>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</si>
  <si>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</si>
  <si>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</si>
  <si>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</si>
  <si>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</si>
  <si>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</si>
  <si>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</si>
  <si>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</si>
  <si>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</si>
  <si>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</si>
  <si>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</si>
  <si>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</si>
  <si>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</si>
  <si>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</si>
  <si>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</si>
  <si>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</si>
  <si>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</si>
  <si>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</si>
  <si>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</si>
  <si>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</si>
  <si>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</si>
  <si>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</si>
  <si>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</si>
  <si>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</si>
  <si>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</si>
  <si>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</si>
  <si>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</si>
  <si>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</si>
  <si>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</si>
  <si>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</si>
  <si>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</si>
  <si>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</si>
  <si>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</si>
  <si>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</si>
  <si>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</si>
  <si>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</si>
  <si>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</si>
  <si>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</si>
  <si>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</si>
  <si>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</si>
  <si>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</si>
  <si>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</si>
  <si>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</si>
  <si>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</si>
  <si>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</si>
  <si>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</si>
  <si>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</si>
  <si>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</si>
  <si>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</si>
  <si>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</si>
  <si>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</si>
  <si>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</si>
  <si>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</si>
  <si>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</si>
  <si>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</si>
  <si>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</si>
  <si>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</si>
  <si>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</si>
  <si>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</si>
  <si>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</si>
  <si>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</si>
  <si>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</si>
  <si>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</si>
  <si>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</si>
  <si>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</si>
  <si>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</si>
  <si>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</si>
  <si>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</si>
  <si>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</si>
  <si>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</si>
  <si>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</si>
  <si>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</si>
  <si>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</si>
  <si>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</si>
  <si>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</si>
  <si>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</si>
  <si>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</si>
  <si>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</si>
  <si>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</si>
  <si>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</si>
  <si>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</si>
  <si>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</si>
  <si>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</si>
  <si>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</si>
  <si>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</si>
  <si>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</si>
  <si>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</si>
  <si>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</si>
  <si>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</si>
  <si>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</si>
  <si>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</si>
  <si>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</si>
  <si>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</si>
  <si>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</si>
  <si>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</si>
  <si>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</si>
  <si>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</si>
  <si>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</si>
  <si>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</si>
  <si>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</si>
  <si>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</si>
  <si>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</si>
  <si>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</si>
  <si>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</si>
  <si>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</si>
  <si>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</si>
  <si>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</si>
  <si>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</si>
  <si>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</si>
  <si>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</si>
  <si>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</si>
  <si>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</si>
  <si>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</si>
  <si>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</si>
  <si>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</si>
  <si>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</si>
  <si>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</si>
  <si>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</si>
  <si>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</si>
  <si>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</si>
  <si>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</si>
  <si>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</si>
  <si>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</si>
  <si>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</si>
  <si>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</si>
  <si>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</si>
  <si>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</si>
  <si>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</si>
  <si>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</si>
  <si>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</si>
  <si>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</si>
  <si>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</si>
  <si>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</si>
  <si>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</si>
  <si>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</si>
  <si>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</si>
  <si>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</si>
  <si>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</si>
  <si>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</si>
  <si>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</si>
  <si>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</si>
  <si>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</si>
  <si>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</si>
  <si>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</si>
  <si>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</si>
  <si>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</si>
  <si>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</si>
  <si>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</si>
  <si>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</si>
  <si>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</si>
  <si>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</si>
  <si>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</si>
  <si>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</si>
  <si>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</si>
  <si>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</si>
  <si>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</si>
  <si>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</si>
  <si>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</si>
  <si>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</si>
  <si>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</si>
  <si>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</si>
  <si>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</si>
  <si>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</si>
  <si>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</si>
  <si>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</si>
  <si>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</si>
  <si>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</si>
  <si>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</si>
  <si>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</si>
  <si>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</si>
  <si>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</si>
  <si>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</si>
  <si>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</si>
  <si>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</si>
  <si>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</si>
  <si>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</si>
  <si>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</si>
  <si>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</si>
  <si>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</si>
  <si>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</si>
  <si>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</si>
  <si>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</si>
  <si>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</si>
  <si>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</si>
  <si>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</si>
  <si>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</si>
  <si>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</si>
  <si>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</si>
  <si>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</si>
  <si>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</si>
  <si>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</si>
  <si>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</si>
  <si>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</si>
  <si>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</si>
  <si>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</si>
  <si>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</si>
  <si>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</si>
  <si>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</si>
  <si>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</si>
  <si>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</si>
  <si>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</si>
  <si>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</si>
  <si>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</si>
  <si>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</si>
  <si>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</si>
  <si>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</si>
  <si>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</si>
  <si>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</si>
  <si>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</si>
  <si>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</si>
  <si>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</si>
  <si>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</si>
  <si>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</si>
  <si>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</si>
  <si>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</si>
  <si>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</si>
  <si>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</si>
  <si>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</si>
  <si>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</si>
  <si>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</si>
  <si>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</si>
  <si>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</si>
  <si>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</si>
  <si>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</si>
  <si>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</si>
  <si>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</si>
  <si>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</si>
  <si>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</si>
  <si>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</si>
  <si>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</si>
  <si>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</si>
  <si>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</si>
  <si>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</si>
  <si>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</si>
  <si>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</si>
  <si>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</si>
  <si>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</si>
  <si>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</si>
  <si>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</si>
  <si>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</si>
  <si>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</si>
  <si>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</si>
  <si>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</si>
  <si>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</si>
  <si>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</si>
  <si>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</si>
  <si>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</si>
  <si>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</si>
  <si>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</si>
  <si>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</si>
  <si>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</si>
  <si>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</si>
  <si>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</si>
  <si>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</si>
  <si>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</si>
  <si>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</si>
  <si>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</si>
  <si>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</si>
  <si>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</si>
  <si>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</si>
  <si>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</si>
  <si>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</si>
  <si>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</si>
  <si>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</si>
  <si>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</si>
  <si>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</si>
  <si>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</si>
  <si>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</si>
  <si>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</si>
  <si>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</si>
  <si>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</si>
  <si>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</si>
  <si>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</si>
  <si>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</si>
  <si>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</si>
  <si>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</si>
  <si>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</si>
  <si>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</si>
  <si>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</si>
  <si>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</si>
  <si>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</si>
  <si>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</si>
  <si>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</si>
  <si>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</si>
  <si>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</si>
  <si>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</si>
  <si>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</si>
  <si>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</si>
  <si>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</si>
  <si>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</si>
  <si>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</si>
  <si>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</si>
  <si>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</si>
  <si>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</si>
  <si>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</si>
  <si>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</si>
  <si>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</si>
  <si>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</si>
  <si>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</si>
  <si>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</si>
  <si>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</si>
  <si>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</si>
  <si>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</si>
  <si>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</si>
  <si>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</si>
  <si>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</si>
  <si>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</si>
  <si>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</si>
  <si>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</si>
  <si>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</si>
  <si>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</si>
  <si>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</si>
  <si>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</si>
  <si>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</si>
  <si>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</si>
  <si>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</si>
  <si>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</si>
  <si>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</si>
  <si>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</si>
  <si>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</si>
  <si>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</si>
  <si>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</si>
  <si>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</si>
  <si>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</si>
  <si>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</si>
  <si>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</si>
  <si>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</si>
  <si>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</si>
  <si>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</si>
  <si>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</si>
  <si>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</si>
  <si>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</si>
  <si>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</si>
  <si>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</si>
  <si>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</si>
  <si>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</si>
  <si>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</si>
  <si>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</si>
  <si>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</si>
  <si>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</si>
  <si>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</si>
  <si>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</si>
  <si>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</si>
  <si>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</si>
  <si>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</si>
  <si>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</si>
  <si>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</si>
  <si>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</si>
  <si>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</si>
  <si>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</si>
  <si>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</si>
  <si>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</si>
  <si>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</si>
  <si>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</si>
  <si>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</si>
  <si>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</si>
  <si>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</si>
  <si>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</si>
  <si>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</si>
  <si>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</si>
  <si>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</si>
  <si>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</si>
  <si>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</si>
  <si>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</si>
  <si>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</si>
  <si>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</si>
  <si>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</si>
  <si>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</si>
  <si>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</si>
  <si>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</si>
  <si>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</si>
  <si>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</si>
  <si>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</si>
  <si>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</si>
  <si>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</si>
  <si>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</si>
  <si>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</si>
  <si>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</si>
  <si>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</si>
  <si>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</si>
  <si>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</si>
  <si>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</si>
  <si>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</si>
  <si>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</si>
  <si>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</si>
  <si>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</si>
  <si>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</si>
  <si>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</si>
  <si>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</si>
  <si>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</si>
  <si>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</si>
  <si>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</si>
  <si>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</si>
  <si>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</si>
  <si>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</si>
  <si>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</si>
  <si>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</si>
  <si>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</si>
  <si>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</si>
  <si>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</si>
  <si>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</si>
  <si>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</si>
  <si>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</si>
  <si>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</si>
  <si>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</si>
  <si>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</si>
  <si>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</si>
  <si>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</si>
  <si>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</si>
  <si>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</si>
  <si>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</si>
  <si>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</si>
  <si>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</si>
  <si>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</si>
  <si>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</si>
  <si>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</si>
  <si>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</si>
  <si>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</si>
  <si>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</si>
  <si>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</si>
  <si>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</si>
  <si>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</si>
  <si>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</si>
  <si>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</si>
  <si>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</si>
  <si>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</si>
  <si>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</si>
  <si>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</si>
  <si>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</si>
  <si>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</si>
  <si>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</si>
  <si>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</si>
  <si>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</si>
  <si>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</si>
  <si>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</si>
  <si>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</si>
  <si>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</si>
  <si>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</si>
  <si>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</si>
  <si>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</si>
  <si>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</si>
  <si>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</si>
  <si>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</si>
  <si>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</si>
  <si>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</si>
  <si>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</si>
  <si>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</si>
  <si>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</si>
  <si>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</si>
  <si>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</si>
  <si>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</si>
  <si>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</si>
  <si>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</si>
  <si>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</si>
  <si>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</si>
  <si>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</si>
  <si>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</si>
  <si>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</si>
  <si>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</si>
  <si>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</si>
  <si>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</si>
  <si>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</si>
  <si>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</si>
  <si>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</si>
  <si>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</si>
  <si>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</si>
  <si>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</si>
  <si>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</si>
  <si>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</si>
  <si>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</si>
  <si>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</si>
  <si>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</si>
  <si>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</si>
  <si>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</si>
  <si>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</si>
  <si>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</si>
  <si>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</si>
  <si>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</si>
  <si>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</si>
  <si>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</si>
  <si>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</si>
  <si>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</si>
  <si>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</si>
  <si>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</si>
  <si>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</si>
  <si>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</si>
  <si>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</si>
  <si>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</si>
  <si>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</si>
  <si>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</si>
  <si>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</si>
  <si>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</si>
  <si>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</si>
  <si>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</si>
  <si>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</si>
  <si>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</si>
  <si>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</si>
  <si>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</si>
  <si>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</si>
  <si>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</si>
  <si>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</si>
  <si>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</si>
  <si>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</si>
  <si>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</si>
  <si>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</si>
  <si>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</si>
  <si>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</si>
  <si>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</si>
  <si>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</si>
  <si>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</si>
  <si>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</si>
  <si>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</si>
  <si>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</si>
  <si>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</si>
  <si>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</si>
  <si>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</si>
  <si>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</si>
  <si>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</si>
  <si>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</si>
  <si>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</si>
  <si>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</si>
  <si>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</si>
  <si>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</si>
  <si>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</si>
  <si>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</si>
  <si>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</si>
  <si>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</si>
  <si>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</si>
  <si>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</si>
  <si>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</si>
  <si>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</si>
  <si>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</si>
  <si>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</si>
  <si>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</si>
  <si>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</si>
  <si>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</si>
  <si>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</si>
  <si>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</si>
  <si>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</si>
  <si>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</si>
  <si>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</si>
  <si>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</si>
  <si>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</si>
  <si>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</si>
  <si>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</si>
  <si>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</si>
  <si>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</si>
  <si>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</si>
  <si>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</si>
  <si>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</si>
  <si>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</si>
  <si>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</si>
  <si>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</si>
  <si>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</si>
  <si>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</si>
  <si>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</si>
  <si>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</si>
  <si>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</si>
  <si>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</si>
  <si>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</si>
  <si>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</si>
  <si>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</si>
  <si>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</si>
  <si>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</si>
  <si>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</si>
  <si>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</si>
  <si>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</si>
  <si>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</si>
  <si>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</si>
  <si>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</si>
  <si>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</si>
  <si>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</si>
  <si>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</si>
  <si>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</si>
  <si>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</si>
  <si>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</si>
  <si>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</si>
  <si>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</si>
  <si>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</si>
  <si>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</si>
  <si>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</si>
  <si>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</si>
  <si>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</si>
  <si>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</si>
  <si>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</si>
  <si>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</si>
  <si>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</si>
  <si>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</si>
  <si>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</si>
  <si>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</si>
  <si>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</si>
  <si>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</si>
  <si>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</si>
  <si>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</si>
  <si>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</si>
  <si>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</si>
  <si>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</si>
  <si>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</si>
  <si>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</si>
  <si>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</si>
  <si>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</si>
  <si>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</si>
  <si>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</si>
  <si>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</si>
  <si>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</si>
  <si>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</si>
  <si>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</si>
  <si>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</si>
  <si>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</si>
  <si>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</si>
  <si>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</si>
  <si>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</si>
  <si>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</si>
  <si>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</si>
  <si>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</si>
  <si>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</si>
  <si>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</si>
  <si>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</si>
  <si>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</si>
  <si>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</si>
  <si>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</si>
  <si>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</si>
  <si>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</si>
  <si>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</si>
  <si>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</si>
  <si>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</si>
  <si>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</si>
  <si>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</si>
  <si>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</si>
  <si>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</si>
  <si>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</si>
  <si>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</si>
  <si>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</si>
  <si>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</si>
  <si>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</si>
  <si>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</si>
  <si>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</si>
  <si>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</si>
  <si>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</si>
  <si>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</si>
  <si>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</si>
  <si>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</si>
  <si>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</si>
  <si>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</si>
  <si>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</si>
  <si>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</si>
  <si>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</si>
  <si>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</si>
  <si>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</si>
  <si>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</si>
  <si>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</si>
  <si>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</si>
  <si>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</si>
  <si>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</si>
  <si>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</si>
  <si>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</si>
  <si>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</si>
  <si>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</si>
  <si>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</si>
  <si>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</si>
  <si>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</si>
  <si>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</si>
  <si>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</si>
  <si>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</si>
  <si>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</si>
  <si>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</si>
  <si>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</si>
  <si>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</si>
  <si>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</si>
  <si>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</si>
  <si>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</si>
  <si>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</si>
  <si>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</si>
  <si>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</si>
  <si>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</si>
  <si>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</si>
  <si>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</si>
  <si>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</si>
  <si>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</si>
  <si>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</si>
  <si>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</si>
  <si>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</si>
  <si>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</si>
  <si>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</si>
  <si>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</si>
  <si>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</si>
  <si>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</si>
  <si>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</si>
  <si>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</si>
  <si>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</si>
  <si>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</si>
  <si>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</si>
  <si>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</si>
  <si>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</si>
  <si>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</si>
  <si>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</si>
  <si>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</si>
  <si>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</si>
  <si>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</si>
  <si>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</si>
  <si>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</si>
  <si>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</si>
  <si>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</si>
  <si>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</si>
  <si>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</si>
  <si>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</si>
  <si>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</si>
  <si>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</si>
  <si>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</si>
  <si>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</si>
  <si>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</si>
  <si>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</si>
  <si>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</si>
  <si>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</si>
  <si>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</si>
  <si>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</si>
  <si>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</si>
  <si>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</si>
  <si>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</si>
  <si>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</si>
  <si>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</si>
  <si>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</si>
  <si>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</si>
  <si>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</si>
  <si>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</si>
  <si>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</si>
  <si>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</si>
  <si>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</si>
  <si>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</si>
  <si>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</si>
  <si>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</si>
  <si>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</si>
  <si>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</si>
  <si>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</si>
  <si>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</si>
  <si>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</si>
  <si>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</si>
  <si>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</si>
  <si>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</si>
  <si>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</si>
  <si>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</si>
  <si>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</si>
  <si>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</si>
  <si>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</si>
  <si>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</si>
  <si>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</si>
  <si>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</si>
  <si>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</si>
  <si>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</si>
  <si>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</si>
  <si>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</si>
  <si>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</si>
  <si>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</si>
  <si>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</si>
  <si>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</si>
  <si>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</si>
  <si>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</si>
  <si>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</si>
  <si>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</si>
  <si>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</si>
  <si>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</si>
  <si>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</si>
  <si>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</si>
  <si>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</si>
  <si>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</si>
  <si>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</si>
  <si>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</si>
  <si>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</si>
  <si>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</si>
  <si>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</si>
  <si>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</si>
  <si>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</si>
  <si>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</si>
  <si>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</si>
  <si>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</si>
  <si>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</si>
  <si>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</si>
  <si>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</si>
  <si>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</si>
  <si>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</si>
  <si>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</si>
  <si>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</si>
  <si>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</si>
  <si>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</si>
  <si>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</si>
  <si>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</si>
  <si>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</si>
  <si>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</si>
  <si>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</si>
  <si>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</si>
  <si>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</si>
  <si>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</si>
  <si>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</si>
  <si>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</si>
  <si>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</si>
  <si>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</si>
  <si>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</si>
  <si>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</si>
  <si>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</si>
  <si>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</si>
  <si>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</si>
  <si>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</si>
  <si>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</si>
  <si>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</si>
  <si>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</si>
  <si>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</si>
  <si>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</si>
  <si>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</si>
  <si>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</si>
  <si>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</si>
  <si>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</si>
  <si>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</si>
  <si>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</si>
  <si>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</si>
  <si>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</si>
  <si>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</si>
  <si>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</si>
  <si>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</si>
  <si>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</si>
  <si>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</si>
  <si>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</si>
  <si>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</si>
  <si>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</si>
  <si>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</si>
  <si>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</si>
  <si>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</si>
  <si>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</si>
  <si>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</si>
  <si>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</si>
  <si>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</si>
  <si>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</si>
  <si>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</si>
  <si>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</si>
  <si>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</si>
  <si>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</si>
  <si>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</si>
  <si>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</si>
  <si>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</si>
  <si>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</si>
  <si>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</si>
  <si>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</si>
  <si>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</si>
  <si>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</si>
  <si>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</si>
  <si>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</si>
  <si>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</si>
  <si>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</si>
  <si>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</si>
  <si>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</si>
  <si>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</si>
  <si>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</si>
  <si>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</si>
  <si>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</si>
  <si>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</si>
  <si>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</si>
  <si>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</si>
  <si>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</si>
  <si>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</si>
  <si>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</si>
  <si>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</si>
  <si>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</si>
  <si>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</si>
  <si>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</si>
  <si>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</si>
  <si>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</si>
  <si>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</si>
  <si>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</si>
  <si>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</si>
  <si>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</si>
  <si>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</si>
  <si>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</si>
  <si>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</si>
  <si>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</si>
  <si>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</si>
  <si>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</si>
  <si>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</si>
  <si>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</si>
  <si>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</si>
  <si>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</si>
  <si>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</si>
  <si>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</si>
  <si>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</si>
  <si>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</si>
  <si>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</si>
  <si>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</si>
  <si>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</si>
  <si>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</si>
  <si>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</si>
  <si>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</si>
  <si>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</si>
  <si>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</si>
  <si>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</si>
  <si>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</si>
  <si>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</si>
  <si>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</si>
  <si>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</si>
  <si>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</si>
  <si>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</si>
  <si>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</si>
  <si>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</si>
  <si>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</si>
  <si>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</si>
  <si>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</si>
  <si>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</si>
  <si>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</si>
  <si>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</si>
  <si>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</si>
  <si>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</si>
  <si>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</si>
  <si>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</si>
  <si>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</si>
  <si>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</si>
  <si>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</si>
  <si>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</si>
  <si>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</si>
  <si>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</si>
  <si>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</si>
  <si>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</si>
  <si>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</si>
  <si>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</si>
  <si>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</si>
  <si>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</si>
  <si>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</si>
  <si>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</si>
  <si>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</si>
  <si>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</si>
  <si>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</si>
  <si>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</si>
  <si>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</si>
  <si>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</si>
  <si>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</si>
  <si>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</si>
  <si>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</si>
  <si>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</si>
  <si>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</si>
  <si>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</si>
  <si>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</si>
  <si>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</si>
  <si>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</si>
  <si>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</si>
  <si>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</si>
  <si>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</si>
  <si>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</si>
  <si>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</si>
  <si>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</si>
  <si>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</si>
  <si>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</si>
  <si>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</si>
  <si>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</si>
  <si>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</si>
  <si>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</si>
  <si>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</si>
  <si>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</si>
  <si>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</si>
  <si>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</si>
  <si>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</si>
  <si>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</si>
  <si>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</si>
  <si>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</si>
  <si>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</si>
  <si>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</si>
  <si>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</si>
  <si>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</si>
  <si>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</si>
  <si>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</si>
  <si>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</si>
  <si>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</si>
  <si>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</si>
  <si>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</si>
  <si>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</si>
  <si>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</si>
  <si>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</si>
  <si>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</si>
  <si>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</si>
  <si>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</si>
  <si>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</si>
  <si>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</si>
  <si>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</si>
  <si>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</si>
  <si>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</si>
  <si>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</si>
  <si>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</si>
  <si>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</si>
  <si>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</si>
  <si>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</si>
  <si>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</si>
  <si>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</si>
  <si>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</si>
  <si>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</si>
  <si>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</si>
  <si>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</si>
  <si>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</si>
  <si>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</si>
  <si>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</si>
  <si>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</si>
  <si>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</si>
  <si>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</si>
  <si>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</si>
  <si>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</si>
  <si>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</si>
  <si>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</si>
  <si>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</si>
  <si>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</si>
  <si>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</si>
  <si>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</si>
  <si>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</si>
  <si>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</si>
  <si>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</si>
  <si>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</si>
  <si>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</si>
  <si>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</si>
  <si>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</si>
  <si>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</si>
  <si>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</si>
  <si>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</si>
  <si>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</si>
  <si>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</si>
  <si>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</si>
  <si>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</si>
  <si>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</si>
  <si>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</si>
  <si>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</si>
  <si>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</si>
  <si>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</si>
  <si>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</si>
  <si>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</si>
  <si>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</si>
  <si>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</si>
  <si>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</si>
  <si>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</si>
  <si>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</si>
  <si>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</si>
  <si>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</si>
  <si>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</si>
  <si>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</si>
  <si>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</si>
  <si>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</si>
  <si>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</si>
  <si>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</si>
  <si>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</si>
  <si>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</si>
  <si>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</si>
  <si>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</si>
  <si>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</si>
  <si>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</si>
  <si>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</si>
  <si>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</si>
  <si>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</si>
  <si>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</si>
  <si>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</si>
  <si>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</si>
  <si>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</si>
  <si>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</si>
  <si>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</si>
  <si>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</si>
  <si>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</si>
  <si>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</si>
  <si>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</si>
  <si>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</si>
  <si>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</si>
  <si>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</si>
  <si>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</si>
  <si>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</si>
  <si>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</si>
  <si>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</si>
  <si>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</si>
  <si>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</si>
  <si>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</si>
  <si>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</si>
  <si>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</si>
  <si>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</si>
  <si>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</si>
  <si>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</si>
  <si>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</si>
  <si>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</si>
  <si>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</si>
  <si>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</si>
  <si>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</si>
  <si>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</si>
  <si>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</si>
  <si>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</si>
  <si>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</si>
  <si>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</si>
  <si>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</si>
  <si>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</si>
  <si>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</si>
  <si>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</si>
  <si>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</si>
  <si>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</si>
  <si>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</si>
  <si>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</si>
  <si>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</si>
  <si>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</si>
  <si>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</si>
  <si>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</si>
  <si>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</si>
  <si>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</si>
  <si>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</si>
  <si>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</si>
  <si>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</si>
  <si>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</si>
  <si>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</si>
  <si>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</si>
  <si>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</si>
  <si>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</si>
  <si>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</si>
  <si>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</si>
  <si>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</si>
  <si>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</si>
  <si>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</si>
  <si>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</si>
  <si>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</si>
  <si>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</si>
  <si>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</si>
  <si>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</si>
  <si>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</si>
  <si>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</si>
  <si>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</si>
  <si>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</si>
  <si>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</si>
  <si>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</si>
  <si>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</si>
  <si>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</si>
  <si>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</si>
  <si>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</si>
  <si>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</si>
  <si>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</si>
  <si>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</si>
  <si>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</si>
  <si>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</si>
  <si>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</si>
  <si>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</si>
  <si>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</si>
  <si>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</si>
  <si>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</si>
  <si>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</si>
  <si>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</si>
  <si>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</si>
  <si>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</si>
  <si>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</si>
  <si>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</si>
  <si>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</si>
  <si>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</si>
  <si>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</si>
  <si>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</si>
  <si>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</si>
  <si>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</si>
  <si>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</si>
  <si>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</si>
  <si>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</si>
  <si>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</si>
  <si>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</si>
  <si>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</si>
  <si>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</si>
  <si>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</si>
  <si>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</si>
  <si>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</si>
  <si>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</si>
  <si>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</si>
  <si>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</si>
  <si>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</si>
  <si>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</si>
  <si>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</si>
  <si>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</si>
  <si>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</si>
  <si>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</si>
  <si>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</si>
  <si>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</si>
  <si>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</si>
  <si>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</si>
  <si>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</si>
  <si>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</si>
  <si>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</si>
  <si>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</si>
  <si>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</si>
  <si>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</si>
  <si>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</si>
  <si>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</si>
  <si>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</si>
  <si>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</si>
  <si>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</si>
  <si>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</si>
  <si>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</si>
  <si>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</si>
  <si>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</si>
  <si>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</si>
  <si>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</si>
  <si>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</si>
  <si>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</si>
  <si>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</si>
  <si>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</si>
  <si>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</si>
  <si>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</si>
  <si>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</si>
  <si>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</si>
  <si>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</si>
  <si>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</si>
  <si>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</si>
  <si>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</si>
  <si>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</si>
  <si>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</si>
  <si>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</si>
  <si>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</si>
  <si>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</si>
  <si>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</si>
  <si>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</si>
  <si>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</si>
  <si>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</si>
  <si>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</si>
  <si>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</si>
  <si>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</si>
  <si>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</si>
  <si>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</si>
  <si>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</si>
  <si>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</si>
  <si>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</si>
  <si>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</si>
  <si>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</si>
  <si>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</si>
  <si>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</si>
  <si>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</si>
  <si>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</si>
  <si>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</si>
  <si>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</si>
  <si>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</si>
  <si>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</si>
  <si>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</si>
  <si>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</si>
  <si>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</si>
  <si>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</si>
  <si>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</si>
  <si>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</si>
  <si>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</si>
  <si>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</si>
  <si>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</si>
  <si>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</si>
  <si>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</si>
  <si>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</si>
  <si>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</si>
  <si>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</si>
  <si>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</si>
  <si>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</si>
  <si>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</si>
  <si>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</si>
  <si>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</si>
  <si>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</si>
  <si>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</si>
  <si>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</si>
  <si>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</si>
  <si>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</si>
  <si>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</si>
  <si>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</si>
  <si>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</si>
  <si>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</si>
  <si>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</si>
  <si>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</si>
  <si>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</si>
  <si>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</si>
  <si>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</si>
  <si>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</si>
  <si>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</si>
  <si>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</si>
  <si>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</si>
  <si>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</si>
  <si>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</si>
  <si>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</si>
  <si>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</si>
  <si>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</si>
  <si>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</si>
  <si>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</si>
  <si>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</si>
  <si>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</si>
  <si>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</si>
  <si>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</si>
  <si>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</si>
  <si>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</si>
  <si>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</si>
  <si>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</si>
  <si>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</si>
  <si>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</si>
  <si>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</si>
  <si>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</si>
  <si>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</si>
  <si>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</si>
  <si>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</si>
  <si>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</si>
  <si>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</si>
  <si>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</si>
  <si>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</si>
  <si>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</si>
  <si>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</si>
  <si>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</si>
  <si>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</si>
  <si>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</si>
  <si>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</si>
  <si>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</si>
  <si>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</si>
  <si>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</si>
  <si>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</si>
  <si>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</si>
  <si>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</si>
  <si>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</si>
  <si>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</si>
  <si>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</si>
  <si>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</si>
  <si>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</si>
  <si>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</si>
  <si>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</si>
  <si>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</si>
  <si>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</si>
  <si>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</si>
  <si>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</si>
  <si>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</si>
  <si>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</si>
  <si>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</si>
  <si>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</si>
  <si>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</si>
  <si>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</si>
  <si>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</si>
  <si>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</si>
  <si>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</si>
  <si>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</si>
  <si>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</si>
  <si>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</si>
  <si>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</si>
  <si>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</si>
  <si>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</si>
  <si>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</si>
  <si>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</si>
  <si>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</si>
  <si>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</si>
  <si>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</si>
  <si>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</si>
  <si>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</si>
  <si>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</si>
  <si>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</si>
  <si>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</si>
  <si>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</si>
  <si>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</si>
  <si>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</si>
  <si>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</si>
  <si>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</si>
  <si>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</si>
  <si>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</si>
  <si>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</si>
  <si>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</si>
  <si>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</si>
  <si>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</si>
  <si>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</si>
  <si>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</si>
  <si>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</si>
  <si>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</si>
  <si>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</si>
  <si>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</si>
  <si>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</si>
  <si>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</si>
  <si>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</si>
  <si>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</si>
  <si>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</si>
  <si>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</si>
  <si>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</si>
  <si>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</si>
  <si>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</si>
  <si>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</si>
  <si>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</si>
  <si>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</si>
  <si>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</si>
  <si>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</si>
  <si>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</si>
  <si>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</si>
  <si>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</si>
  <si>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</si>
  <si>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</si>
  <si>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</si>
  <si>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</si>
  <si>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</si>
  <si>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</si>
  <si>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</si>
  <si>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</si>
  <si>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</si>
  <si>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</si>
  <si>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</si>
  <si>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</si>
  <si>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</si>
  <si>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</si>
  <si>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</si>
  <si>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</si>
  <si>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</si>
  <si>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</si>
  <si>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</si>
  <si>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</si>
  <si>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</si>
  <si>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</si>
  <si>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</si>
  <si>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</si>
  <si>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</si>
  <si>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</si>
  <si>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</si>
  <si>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</si>
  <si>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</si>
  <si>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</si>
  <si>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</si>
  <si>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</si>
  <si>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</si>
  <si>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</si>
  <si>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</si>
  <si>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</si>
  <si>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</si>
  <si>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</si>
  <si>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</si>
  <si>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</si>
  <si>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</si>
  <si>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</si>
  <si>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</si>
  <si>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</si>
  <si>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</si>
  <si>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</si>
  <si>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</si>
  <si>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</si>
  <si>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</si>
  <si>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</si>
  <si>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</si>
  <si>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</si>
  <si>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</si>
  <si>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</si>
  <si>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</si>
  <si>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</si>
  <si>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</si>
  <si>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</si>
  <si>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</si>
  <si>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</si>
  <si>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</si>
  <si>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</si>
  <si>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</si>
  <si>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</si>
  <si>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</si>
  <si>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</si>
  <si>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</si>
  <si>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</si>
  <si>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</si>
  <si>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</si>
  <si>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</si>
  <si>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</si>
  <si>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</si>
  <si>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</si>
  <si>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</si>
  <si>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</si>
  <si>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</si>
  <si>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</si>
  <si>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</si>
  <si>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</si>
  <si>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</si>
  <si>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</si>
  <si>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</si>
  <si>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</si>
  <si>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</si>
  <si>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</si>
  <si>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</si>
  <si>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</si>
  <si>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</si>
  <si>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</si>
  <si>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</si>
  <si>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</si>
  <si>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</si>
  <si>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</si>
  <si>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</si>
  <si>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</si>
  <si>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</si>
  <si>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</si>
  <si>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</si>
  <si>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</si>
  <si>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</si>
  <si>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</si>
  <si>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</si>
  <si>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</si>
  <si>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</si>
  <si>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</si>
  <si>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</si>
  <si>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</si>
  <si>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</si>
  <si>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</si>
  <si>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</si>
  <si>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</si>
  <si>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</si>
  <si>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</si>
  <si>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</si>
  <si>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</si>
  <si>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</si>
  <si>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</si>
  <si>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</si>
  <si>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</si>
  <si>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</si>
  <si>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</si>
  <si>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</si>
  <si>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</si>
  <si>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</si>
  <si>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</si>
  <si>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</si>
  <si>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</si>
  <si>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</si>
  <si>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</si>
  <si>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</si>
  <si>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</si>
  <si>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</si>
  <si>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</si>
  <si>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</si>
  <si>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</si>
  <si>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</si>
  <si>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</si>
  <si>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</si>
  <si>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</si>
  <si>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</si>
  <si>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</si>
  <si>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</si>
  <si>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</si>
  <si>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</si>
  <si>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</si>
  <si>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</si>
  <si>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</si>
  <si>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</si>
  <si>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</si>
  <si>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</si>
  <si>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</si>
  <si>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</si>
  <si>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</si>
  <si>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</si>
  <si>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</si>
  <si>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</si>
  <si>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</si>
  <si>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</si>
  <si>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</si>
  <si>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</si>
  <si>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</si>
  <si>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</si>
  <si>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</si>
  <si>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</si>
  <si>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</si>
  <si>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</si>
  <si>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</si>
  <si>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</si>
  <si>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</si>
  <si>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</si>
  <si>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</si>
  <si>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</si>
  <si>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</si>
  <si>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</si>
  <si>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</si>
  <si>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</si>
  <si>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</si>
  <si>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</si>
  <si>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</si>
  <si>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</si>
  <si>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</si>
  <si>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</si>
  <si>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</si>
  <si>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</si>
  <si>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</si>
  <si>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</si>
  <si>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</si>
  <si>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</si>
  <si>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</si>
  <si>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</si>
  <si>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</si>
  <si>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</si>
  <si>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</si>
  <si>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</si>
  <si>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</si>
  <si>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</si>
  <si>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</si>
  <si>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</si>
  <si>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</si>
  <si>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</si>
  <si>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</si>
  <si>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</si>
  <si>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</si>
  <si>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</si>
  <si>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</si>
  <si>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</si>
  <si>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</si>
  <si>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</si>
  <si>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</si>
  <si>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</si>
  <si>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</si>
  <si>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</si>
  <si>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</si>
  <si>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</si>
  <si>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</si>
  <si>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</si>
  <si>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</si>
  <si>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</si>
  <si>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</si>
  <si>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</si>
  <si>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</si>
  <si>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</si>
  <si>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</si>
  <si>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</si>
  <si>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</si>
  <si>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</si>
  <si>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</si>
  <si>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</si>
  <si>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</si>
  <si>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</si>
  <si>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</si>
  <si>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</si>
  <si>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</si>
  <si>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</si>
  <si>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</si>
  <si>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</si>
  <si>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</si>
  <si>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</si>
  <si>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</si>
  <si>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</si>
  <si>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</si>
  <si>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</si>
  <si>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</si>
  <si>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</si>
  <si>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</si>
  <si>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</si>
  <si>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</si>
  <si>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</si>
  <si>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</si>
  <si>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</si>
  <si>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</si>
  <si>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</si>
  <si>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</si>
  <si>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</si>
  <si>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</si>
  <si>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</si>
  <si>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</si>
  <si>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</si>
  <si>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</si>
  <si>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</si>
  <si>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</si>
  <si>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</si>
  <si>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</si>
  <si>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</si>
  <si>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</si>
  <si>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</si>
  <si>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</si>
  <si>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</si>
  <si>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</si>
  <si>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</si>
  <si>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</si>
  <si>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</si>
  <si>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</si>
  <si>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</si>
  <si>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</si>
  <si>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</si>
  <si>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</si>
  <si>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</si>
  <si>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</si>
  <si>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</si>
  <si>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</si>
  <si>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</si>
  <si>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</si>
  <si>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</si>
  <si>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</si>
  <si>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</si>
  <si>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</si>
  <si>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</si>
  <si>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</si>
  <si>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</si>
  <si>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</si>
  <si>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</si>
  <si>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</si>
  <si>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</si>
  <si>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</si>
  <si>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</si>
  <si>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</si>
  <si>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</si>
  <si>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</si>
  <si>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</si>
  <si>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</si>
  <si>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</si>
  <si>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</si>
  <si>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</si>
  <si>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</si>
  <si>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</si>
  <si>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</si>
  <si>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</si>
  <si>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</si>
  <si>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</si>
  <si>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</si>
  <si>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</si>
  <si>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</si>
  <si>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</si>
  <si>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</si>
  <si>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</si>
  <si>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</si>
  <si>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</si>
  <si>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</si>
  <si>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</si>
  <si>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</si>
  <si>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</si>
  <si>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</si>
  <si>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</si>
  <si>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</si>
  <si>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</si>
  <si>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</si>
  <si>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</si>
  <si>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</si>
  <si>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</si>
  <si>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</si>
  <si>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</si>
  <si>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</si>
  <si>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</si>
  <si>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</si>
  <si>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</si>
  <si>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</si>
  <si>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</si>
  <si>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</si>
  <si>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</si>
  <si>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</si>
  <si>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</si>
  <si>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</si>
  <si>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</si>
  <si>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</si>
  <si>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</si>
  <si>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</si>
  <si>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</si>
  <si>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</si>
  <si>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</si>
  <si>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</si>
  <si>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</si>
  <si>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</si>
  <si>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</si>
  <si>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</si>
  <si>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</si>
  <si>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</si>
  <si>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</si>
  <si>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</si>
  <si>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</si>
  <si>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</si>
  <si>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</si>
  <si>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</si>
  <si>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</si>
  <si>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</si>
  <si>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</si>
  <si>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</si>
  <si>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</si>
  <si>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</si>
  <si>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</si>
  <si>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</si>
  <si>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</si>
  <si>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</si>
  <si>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</si>
  <si>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</si>
  <si>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</si>
  <si>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</si>
  <si>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</si>
  <si>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</si>
  <si>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</si>
  <si>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</si>
  <si>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</si>
  <si>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</si>
  <si>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</si>
  <si>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</si>
  <si>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</si>
  <si>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</si>
  <si>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</si>
  <si>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</si>
  <si>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</si>
  <si>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</si>
  <si>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</si>
  <si>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</si>
  <si>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</si>
  <si>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</si>
  <si>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</si>
  <si>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</si>
  <si>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</si>
  <si>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</si>
  <si>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</si>
  <si>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</si>
  <si>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</si>
  <si>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</si>
  <si>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</si>
  <si>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</si>
  <si>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</si>
  <si>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</si>
  <si>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</si>
  <si>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</si>
  <si>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</si>
  <si>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</si>
  <si>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</si>
  <si>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</si>
  <si>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</si>
  <si>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</si>
  <si>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</si>
  <si>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</si>
  <si>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</si>
  <si>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</si>
  <si>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</si>
  <si>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</si>
  <si>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</si>
  <si>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</si>
  <si>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</si>
  <si>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</si>
  <si>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</si>
  <si>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</si>
  <si>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</si>
  <si>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</si>
  <si>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</si>
  <si>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</si>
  <si>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</si>
  <si>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</si>
  <si>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</si>
  <si>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</si>
  <si>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</si>
  <si>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</si>
  <si>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</si>
  <si>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</si>
  <si>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</si>
  <si>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</si>
  <si>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</si>
  <si>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</si>
  <si>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</si>
  <si>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</si>
  <si>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</si>
  <si>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</si>
  <si>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</si>
  <si>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</si>
  <si>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</si>
  <si>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</si>
  <si>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</si>
  <si>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</si>
  <si>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</si>
  <si>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</si>
  <si>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</si>
  <si>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</si>
  <si>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</si>
  <si>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</si>
  <si>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</si>
  <si>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</si>
  <si>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</si>
  <si>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</si>
  <si>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</si>
  <si>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</si>
  <si>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</si>
  <si>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</si>
  <si>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</si>
  <si>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</si>
  <si>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</si>
  <si>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</si>
  <si>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</si>
  <si>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</si>
  <si>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</si>
  <si>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</si>
  <si>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</si>
  <si>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</si>
  <si>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</si>
  <si>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</si>
  <si>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</si>
  <si>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</si>
  <si>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</si>
  <si>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</si>
  <si>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</si>
  <si>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</si>
  <si>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</si>
  <si>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</si>
  <si>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</si>
  <si>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</si>
  <si>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</si>
  <si>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</si>
  <si>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</si>
  <si>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</si>
  <si>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</si>
  <si>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</si>
  <si>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</si>
  <si>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</si>
  <si>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</si>
  <si>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</si>
  <si>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</si>
  <si>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</si>
  <si>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</si>
  <si>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</si>
  <si>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</si>
  <si>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</si>
  <si>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</si>
  <si>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</si>
  <si>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</si>
  <si>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</si>
  <si>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</si>
  <si>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</si>
  <si>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</si>
  <si>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</si>
  <si>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</si>
  <si>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</si>
  <si>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</si>
  <si>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</si>
  <si>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</si>
  <si>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</si>
  <si>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</si>
  <si>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</si>
  <si>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</si>
  <si>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</si>
  <si>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</si>
  <si>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</si>
  <si>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</si>
  <si>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</si>
  <si>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</si>
  <si>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</si>
  <si>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</si>
  <si>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</si>
  <si>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</si>
  <si>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</si>
  <si>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</si>
  <si>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</si>
  <si>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</si>
  <si>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</si>
  <si>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</si>
  <si>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</si>
  <si>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</si>
  <si>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</si>
  <si>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</si>
  <si>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</si>
  <si>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</si>
  <si>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</si>
  <si>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</si>
  <si>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</si>
  <si>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</si>
  <si>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</si>
  <si>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</si>
  <si>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</si>
  <si>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</si>
  <si>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</si>
  <si>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</si>
  <si>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</si>
  <si>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</si>
  <si>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</si>
  <si>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</si>
  <si>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</si>
  <si>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</si>
  <si>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</si>
  <si>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</si>
  <si>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</si>
  <si>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</si>
  <si>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</si>
  <si>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</si>
  <si>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</si>
  <si>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</si>
  <si>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</si>
  <si>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</si>
  <si>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</si>
  <si>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</si>
  <si>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</si>
  <si>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</si>
  <si>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</si>
  <si>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</si>
  <si>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</si>
  <si>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</si>
  <si>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</si>
  <si>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</si>
  <si>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</si>
  <si>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</si>
  <si>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</si>
  <si>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</si>
  <si>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</si>
  <si>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</si>
  <si>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</si>
  <si>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</si>
  <si>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</si>
  <si>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</si>
  <si>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</si>
  <si>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</si>
  <si>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</si>
  <si>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</si>
  <si>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</si>
  <si>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</si>
  <si>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</si>
  <si>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</si>
  <si>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</si>
  <si>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</si>
  <si>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</si>
  <si>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</si>
  <si>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</si>
  <si>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</si>
  <si>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</si>
  <si>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</si>
  <si>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</si>
  <si>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</si>
  <si>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</si>
  <si>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</si>
  <si>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</si>
  <si>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</si>
  <si>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</si>
  <si>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</si>
  <si>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</si>
  <si>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</si>
  <si>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</si>
  <si>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</si>
  <si>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</si>
  <si>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</si>
  <si>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</si>
  <si>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</si>
  <si>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</si>
  <si>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</si>
  <si>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</si>
  <si>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</si>
  <si>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</si>
  <si>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</si>
  <si>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</si>
  <si>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</si>
  <si>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</si>
  <si>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</si>
  <si>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</si>
  <si>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</si>
  <si>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</si>
  <si>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</si>
  <si>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</si>
  <si>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</si>
  <si>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</si>
  <si>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</si>
  <si>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</si>
  <si>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</si>
  <si>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</si>
  <si>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</si>
  <si>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</si>
  <si>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</si>
  <si>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</si>
  <si>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</si>
  <si>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</si>
  <si>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</si>
  <si>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</si>
  <si>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</si>
  <si>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</si>
  <si>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</si>
  <si>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</si>
  <si>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</si>
  <si>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</si>
  <si>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</si>
  <si>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</si>
  <si>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</si>
  <si>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</si>
  <si>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</si>
  <si>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</si>
  <si>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</si>
  <si>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</si>
  <si>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</si>
  <si>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</si>
  <si>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</si>
  <si>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</si>
  <si>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</si>
  <si>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</si>
  <si>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</si>
  <si>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</si>
  <si>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</si>
  <si>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</si>
  <si>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</si>
  <si>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</si>
  <si>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</si>
  <si>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</si>
  <si>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</si>
  <si>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</si>
  <si>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</si>
  <si>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</si>
  <si>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</si>
  <si>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</si>
  <si>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</si>
  <si>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</si>
  <si>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</si>
  <si>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</si>
  <si>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</si>
  <si>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</si>
  <si>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</si>
  <si>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</si>
  <si>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</si>
  <si>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</si>
  <si>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</si>
  <si>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</si>
  <si>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</si>
  <si>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</si>
  <si>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</si>
  <si>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</si>
  <si>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</si>
  <si>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</si>
  <si>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</si>
  <si>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</si>
  <si>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</si>
  <si>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</si>
  <si>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</si>
  <si>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</si>
  <si>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</si>
  <si>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</si>
  <si>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</si>
  <si>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</si>
  <si>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</si>
  <si>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</si>
  <si>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</si>
  <si>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</si>
  <si>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</si>
  <si>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</si>
  <si>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</si>
  <si>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</si>
  <si>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</si>
  <si>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</si>
  <si>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</si>
  <si>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</si>
  <si>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</si>
  <si>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</si>
  <si>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</si>
  <si>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</si>
  <si>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</si>
  <si>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</si>
  <si>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</si>
  <si>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</si>
  <si>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</si>
  <si>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</si>
  <si>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</si>
  <si>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</si>
  <si>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</si>
  <si>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</si>
  <si>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</si>
  <si>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</si>
  <si>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</si>
  <si>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</si>
  <si>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</si>
  <si>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</si>
  <si>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</si>
  <si>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</si>
  <si>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</si>
  <si>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</si>
  <si>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</si>
  <si>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</si>
  <si>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</si>
  <si>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</si>
  <si>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</si>
  <si>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</si>
  <si>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</si>
  <si>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</si>
  <si>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</si>
  <si>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</si>
  <si>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</si>
  <si>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</si>
  <si>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</si>
  <si>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</si>
  <si>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</si>
  <si>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</si>
  <si>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</si>
  <si>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</si>
  <si>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</si>
  <si>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</si>
  <si>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</si>
  <si>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</si>
  <si>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</si>
  <si>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</si>
  <si>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</si>
  <si>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</si>
  <si>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</si>
  <si>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</si>
  <si>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</si>
  <si>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</si>
  <si>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</si>
  <si>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</si>
  <si>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</si>
  <si>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</si>
  <si>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</si>
  <si>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</si>
  <si>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</si>
  <si>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</si>
  <si>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</si>
  <si>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</si>
  <si>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</si>
  <si>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</si>
  <si>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</si>
  <si>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</si>
  <si>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</si>
  <si>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</si>
  <si>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</si>
  <si>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</si>
  <si>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</si>
  <si>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</si>
  <si>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</si>
  <si>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</si>
  <si>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</si>
  <si>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</si>
  <si>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</si>
  <si>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</si>
  <si>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</si>
  <si>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</si>
  <si>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</si>
  <si>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</si>
  <si>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</si>
  <si>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</si>
  <si>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</si>
  <si>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</si>
  <si>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</si>
  <si>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</si>
  <si>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</si>
  <si>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</si>
  <si>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</si>
  <si>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</si>
  <si>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</si>
  <si>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</si>
  <si>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</si>
  <si>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</si>
  <si>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</si>
  <si>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</si>
  <si>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</si>
  <si>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</si>
  <si>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</si>
  <si>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</si>
  <si>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</si>
  <si>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</si>
  <si>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</si>
  <si>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</si>
  <si>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</si>
  <si>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</si>
  <si>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</si>
  <si>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</si>
  <si>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</si>
  <si>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</si>
  <si>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</si>
  <si>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</si>
  <si>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</si>
  <si>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</si>
  <si>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</si>
  <si>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</si>
  <si>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</si>
  <si>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</si>
  <si>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</si>
  <si>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</si>
  <si>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</si>
  <si>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</si>
  <si>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</si>
  <si>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</si>
  <si>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</si>
  <si>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</si>
  <si>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</si>
  <si>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</si>
  <si>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</si>
  <si>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</si>
  <si>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</si>
  <si>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</si>
  <si>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</si>
  <si>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</si>
  <si>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</si>
  <si>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</si>
  <si>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</si>
  <si>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</si>
  <si>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</si>
  <si>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</si>
  <si>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</si>
  <si>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</si>
  <si>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</si>
  <si>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</si>
  <si>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</si>
  <si>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</si>
  <si>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</si>
  <si>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</si>
  <si>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</si>
  <si>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</si>
  <si>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</si>
  <si>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</si>
  <si>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</si>
  <si>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</si>
  <si>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</si>
  <si>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</si>
  <si>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</si>
  <si>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</si>
  <si>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</si>
  <si>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</si>
  <si>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</si>
  <si>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</si>
  <si>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</si>
  <si>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</si>
  <si>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</si>
  <si>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</si>
  <si>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</si>
  <si>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</si>
  <si>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</si>
  <si>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</si>
  <si>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</si>
  <si>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</si>
  <si>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</si>
  <si>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</si>
  <si>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</si>
  <si>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</si>
  <si>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</si>
  <si>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</si>
  <si>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</si>
  <si>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</si>
  <si>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</si>
  <si>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</si>
  <si>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</si>
  <si>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</si>
  <si>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</si>
  <si>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</si>
  <si>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</si>
  <si>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</si>
  <si>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</si>
  <si>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</si>
  <si>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</si>
  <si>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</si>
  <si>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</si>
  <si>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</si>
  <si>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</si>
  <si>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</si>
  <si>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</si>
  <si>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</si>
  <si>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</si>
  <si>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</si>
  <si>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</si>
  <si>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</si>
  <si>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</si>
  <si>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</si>
  <si>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</si>
  <si>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</si>
  <si>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</si>
  <si>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</si>
  <si>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</si>
  <si>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</si>
  <si>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</si>
  <si>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</si>
  <si>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</si>
  <si>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</si>
  <si>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</si>
  <si>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</si>
  <si>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</si>
  <si>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</si>
  <si>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</si>
  <si>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</si>
  <si>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</si>
  <si>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</si>
  <si>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</si>
  <si>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</si>
  <si>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</si>
  <si>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</si>
  <si>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</si>
  <si>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</si>
  <si>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</si>
  <si>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</si>
  <si>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</si>
  <si>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</si>
  <si>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</si>
  <si>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</si>
  <si>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</si>
  <si>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</si>
  <si>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</si>
  <si>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</si>
  <si>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</si>
  <si>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</si>
  <si>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</si>
  <si>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</si>
  <si>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</si>
  <si>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</si>
  <si>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</si>
  <si>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</si>
  <si>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</si>
  <si>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</si>
  <si>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</si>
  <si>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</si>
  <si>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</si>
  <si>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</si>
  <si>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</si>
  <si>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</si>
  <si>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</si>
  <si>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</si>
  <si>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</si>
  <si>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</si>
  <si>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</si>
  <si>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</si>
  <si>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</si>
  <si>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</si>
  <si>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</si>
  <si>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</si>
  <si>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</si>
  <si>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</si>
  <si>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</si>
  <si>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</si>
  <si>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</si>
  <si>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</si>
  <si>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</si>
  <si>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</si>
  <si>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</si>
  <si>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</si>
  <si>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</si>
  <si>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</si>
  <si>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</si>
  <si>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</si>
  <si>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</si>
  <si>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</si>
  <si>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</si>
  <si>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</si>
  <si>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</si>
  <si>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</si>
  <si>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</si>
  <si>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</si>
  <si>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</si>
  <si>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</si>
  <si>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</si>
  <si>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</si>
  <si>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</si>
  <si>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</si>
  <si>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</si>
  <si>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</si>
  <si>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</si>
  <si>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</si>
  <si>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</si>
  <si>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</si>
  <si>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</si>
  <si>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</si>
  <si>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</si>
  <si>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</si>
  <si>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</si>
  <si>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</si>
  <si>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</si>
  <si>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</si>
  <si>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</si>
  <si>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</si>
  <si>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</si>
  <si>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</si>
  <si>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</si>
  <si>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</si>
  <si>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</si>
  <si>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</si>
  <si>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</si>
  <si>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</si>
  <si>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</si>
  <si>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</si>
  <si>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</si>
  <si>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</si>
  <si>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</si>
  <si>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</si>
  <si>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</si>
  <si>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</si>
  <si>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</si>
  <si>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</si>
  <si>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</si>
  <si>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</si>
  <si>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</si>
  <si>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</si>
  <si>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</si>
  <si>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</si>
  <si>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</si>
  <si>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</si>
  <si>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</si>
  <si>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</si>
  <si>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</si>
  <si>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</si>
  <si>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</si>
  <si>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</si>
  <si>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</si>
  <si>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</si>
  <si>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</si>
  <si>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</si>
  <si>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</si>
  <si>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</si>
  <si>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</si>
  <si>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</si>
  <si>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</si>
  <si>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</si>
  <si>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</si>
  <si>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</si>
  <si>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</si>
  <si>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</si>
  <si>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</si>
  <si>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</si>
  <si>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</si>
  <si>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</si>
  <si>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</si>
  <si>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</si>
  <si>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</si>
  <si>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</si>
  <si>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</si>
  <si>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</si>
  <si>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</si>
  <si>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</si>
  <si>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</si>
  <si>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</si>
  <si>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</si>
  <si>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</si>
  <si>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</si>
  <si>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</si>
  <si>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</si>
  <si>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</si>
  <si>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</si>
  <si>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</si>
  <si>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</si>
  <si>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</si>
  <si>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</si>
  <si>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</si>
  <si>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</si>
  <si>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</si>
  <si>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</si>
  <si>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</si>
  <si>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</si>
  <si>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</si>
  <si>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</si>
  <si>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</si>
  <si>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</si>
  <si>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</si>
  <si>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</si>
  <si>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</si>
  <si>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</si>
  <si>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</si>
  <si>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</si>
  <si>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</si>
  <si>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</si>
  <si>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</si>
  <si>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</si>
  <si>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</si>
  <si>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</si>
  <si>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</si>
  <si>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</si>
  <si>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</si>
  <si>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</si>
  <si>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</si>
  <si>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</si>
  <si>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</si>
  <si>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</si>
  <si>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</si>
  <si>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</si>
  <si>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</si>
  <si>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</si>
  <si>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</si>
  <si>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</si>
  <si>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</si>
  <si>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</si>
  <si>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</si>
  <si>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</si>
  <si>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</si>
  <si>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</si>
  <si>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</si>
  <si>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</si>
  <si>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</si>
  <si>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</si>
  <si>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</si>
  <si>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</si>
  <si>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</si>
  <si>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</si>
  <si>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</si>
  <si>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</si>
  <si>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</si>
  <si>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</si>
  <si>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</si>
  <si>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</si>
  <si>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</si>
  <si>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</si>
  <si>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</si>
  <si>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</si>
  <si>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</si>
  <si>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</si>
  <si>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</si>
  <si>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</si>
  <si>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</si>
  <si>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</si>
  <si>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</si>
  <si>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</si>
  <si>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</si>
  <si>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</si>
  <si>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</si>
  <si>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</si>
  <si>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</si>
  <si>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</si>
  <si>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</si>
  <si>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</si>
  <si>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</si>
  <si>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</si>
  <si>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</si>
  <si>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</si>
  <si>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</si>
  <si>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</si>
  <si>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</si>
  <si>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</si>
  <si>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</si>
  <si>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</si>
  <si>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</si>
  <si>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</si>
  <si>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</si>
  <si>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</si>
  <si>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</si>
  <si>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</si>
  <si>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</si>
  <si>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</si>
  <si>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</si>
  <si>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</si>
  <si>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</si>
  <si>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</si>
  <si>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</si>
  <si>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</si>
  <si>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</si>
  <si>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</si>
  <si>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</si>
  <si>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</si>
  <si>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</si>
  <si>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</si>
  <si>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</si>
  <si>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</si>
  <si>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</si>
  <si>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</si>
  <si>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</si>
  <si>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</si>
  <si>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</si>
  <si>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</si>
  <si>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</si>
  <si>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</si>
  <si>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</si>
  <si>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</si>
  <si>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</si>
  <si>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</si>
  <si>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</si>
  <si>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</si>
  <si>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</si>
  <si>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</si>
  <si>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</si>
  <si>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</si>
  <si>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</si>
  <si>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</si>
  <si>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</si>
  <si>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</si>
  <si>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</si>
  <si>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</si>
  <si>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</si>
  <si>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</si>
  <si>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</si>
  <si>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</si>
  <si>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</si>
  <si>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</si>
  <si>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</si>
  <si>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</si>
  <si>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</si>
  <si>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</si>
  <si>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</si>
  <si>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</si>
  <si>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</si>
  <si>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</si>
  <si>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</si>
  <si>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</si>
  <si>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</si>
  <si>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</si>
  <si>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</si>
  <si>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</si>
  <si>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</si>
  <si>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</si>
  <si>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</si>
  <si>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</si>
  <si>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</si>
  <si>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</si>
  <si>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</si>
  <si>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</si>
  <si>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</si>
  <si>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</si>
  <si>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</si>
  <si>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</si>
  <si>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</si>
  <si>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</si>
  <si>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</si>
  <si>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</si>
  <si>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</si>
  <si>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</si>
  <si>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</si>
  <si>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</si>
  <si>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</si>
  <si>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</si>
  <si>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</si>
  <si>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</si>
  <si>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</si>
  <si>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</si>
  <si>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</si>
  <si>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</si>
  <si>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</si>
  <si>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</si>
  <si>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</si>
  <si>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</si>
  <si>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</si>
  <si>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</si>
  <si>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</si>
  <si>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</si>
  <si>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</si>
  <si>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</si>
  <si>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</si>
  <si>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</si>
  <si>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</si>
  <si>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</si>
  <si>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</si>
  <si>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</si>
  <si>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</si>
  <si>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</si>
  <si>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</si>
  <si>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</si>
  <si>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</si>
  <si>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</si>
  <si>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</si>
  <si>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</si>
  <si>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</si>
  <si>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</si>
  <si>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</si>
  <si>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</si>
  <si>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</si>
  <si>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</si>
  <si>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</si>
  <si>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</si>
  <si>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</si>
  <si>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</si>
  <si>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</si>
  <si>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</si>
  <si>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</si>
  <si>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</si>
  <si>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</si>
  <si>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</si>
  <si>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</si>
  <si>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</si>
  <si>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</si>
  <si>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</si>
  <si>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</si>
  <si>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</si>
  <si>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</si>
  <si>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</si>
  <si>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</si>
  <si>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</si>
  <si>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</si>
  <si>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</si>
  <si>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</si>
  <si>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</si>
  <si>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</si>
  <si>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</si>
  <si>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</si>
  <si>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</si>
  <si>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</si>
  <si>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</si>
  <si>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</si>
  <si>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</si>
  <si>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</si>
  <si>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</si>
  <si>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</si>
  <si>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</si>
  <si>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</si>
  <si>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</si>
  <si>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</si>
  <si>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</si>
  <si>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</si>
  <si>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</si>
  <si>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</si>
  <si>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</si>
  <si>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</si>
  <si>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</si>
  <si>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</si>
  <si>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</si>
  <si>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</si>
  <si>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</si>
  <si>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</si>
  <si>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</si>
  <si>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</si>
  <si>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</si>
  <si>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</si>
  <si>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</si>
  <si>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</si>
  <si>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</si>
  <si>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</si>
  <si>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</si>
  <si>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</si>
  <si>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</si>
  <si>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</si>
  <si>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</si>
  <si>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</si>
  <si>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</si>
  <si>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</si>
  <si>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</si>
  <si>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</si>
  <si>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</si>
  <si>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</si>
  <si>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</si>
  <si>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</si>
  <si>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</si>
  <si>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</si>
  <si>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</si>
  <si>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</si>
  <si>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</si>
  <si>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</si>
  <si>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</si>
  <si>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</si>
  <si>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</si>
  <si>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</si>
  <si>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</si>
  <si>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</si>
  <si>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</si>
  <si>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</si>
  <si>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</si>
  <si>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</si>
  <si>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</si>
  <si>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</si>
  <si>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</si>
  <si>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</si>
  <si>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</si>
  <si>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</si>
  <si>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</si>
  <si>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</si>
  <si>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</si>
  <si>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</si>
  <si>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</si>
  <si>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</si>
  <si>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</si>
  <si>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</si>
  <si>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</si>
  <si>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</si>
  <si>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</si>
  <si>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</si>
  <si>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</si>
  <si>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</si>
  <si>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</si>
  <si>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</si>
  <si>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</si>
  <si>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</si>
  <si>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</si>
  <si>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</si>
  <si>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</si>
  <si>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</si>
  <si>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</si>
  <si>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</si>
  <si>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</si>
  <si>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</si>
  <si>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</si>
  <si>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</si>
  <si>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</si>
  <si>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</si>
  <si>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</si>
  <si>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</si>
  <si>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</si>
  <si>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</si>
  <si>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</si>
  <si>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</si>
  <si>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</si>
  <si>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</si>
  <si>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</si>
  <si>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</si>
  <si>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</si>
  <si>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</si>
  <si>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</si>
  <si>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</si>
  <si>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</si>
  <si>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</si>
  <si>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</si>
  <si>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</si>
  <si>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</si>
  <si>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</si>
  <si>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</si>
  <si>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</si>
  <si>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</si>
  <si>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</si>
  <si>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</si>
  <si>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</si>
  <si>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</si>
  <si>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</si>
  <si>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</si>
  <si>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</si>
  <si>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</si>
  <si>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</si>
  <si>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</si>
  <si>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</si>
  <si>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</si>
  <si>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</si>
  <si>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</si>
  <si>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</si>
  <si>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</si>
  <si>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</si>
  <si>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</si>
  <si>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</si>
  <si>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</si>
  <si>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</si>
  <si>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</si>
  <si>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</si>
  <si>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</si>
  <si>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</si>
  <si>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</si>
  <si>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</si>
  <si>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</si>
  <si>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</si>
  <si>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</si>
  <si>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</si>
  <si>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</si>
  <si>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</si>
  <si>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</si>
  <si>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</si>
  <si>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</si>
  <si>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</si>
  <si>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</si>
  <si>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</si>
  <si>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</si>
  <si>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</si>
  <si>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</si>
  <si>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</si>
  <si>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</si>
  <si>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</si>
  <si>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</si>
  <si>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</si>
  <si>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</si>
  <si>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</si>
  <si>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</si>
  <si>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</si>
  <si>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</si>
  <si>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</si>
  <si>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</si>
  <si>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</si>
  <si>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</si>
  <si>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</si>
  <si>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</si>
  <si>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</si>
  <si>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</si>
  <si>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</si>
  <si>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</si>
  <si>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</si>
  <si>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</si>
  <si>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</si>
  <si>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</si>
  <si>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</si>
  <si>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</si>
  <si>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</si>
  <si>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</si>
  <si>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</si>
  <si>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</si>
  <si>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</si>
  <si>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</si>
  <si>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</si>
  <si>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</si>
  <si>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</si>
  <si>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</si>
  <si>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</si>
  <si>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</si>
  <si>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</si>
  <si>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</si>
  <si>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</si>
  <si>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</si>
  <si>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</si>
  <si>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</si>
  <si>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</si>
  <si>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</si>
  <si>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</si>
  <si>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</si>
  <si>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</si>
  <si>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</si>
  <si>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</si>
  <si>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</si>
  <si>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</si>
  <si>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</si>
  <si>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</si>
  <si>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</si>
  <si>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</si>
  <si>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</si>
  <si>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</si>
  <si>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</si>
  <si>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</si>
  <si>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</si>
  <si>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</si>
  <si>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</si>
  <si>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</si>
  <si>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</si>
  <si>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</si>
  <si>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</si>
  <si>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</si>
  <si>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</si>
  <si>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</si>
  <si>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</si>
  <si>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</si>
  <si>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</si>
  <si>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</si>
  <si>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</si>
  <si>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</si>
  <si>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</si>
  <si>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</si>
  <si>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</si>
  <si>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</si>
  <si>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</si>
  <si>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</si>
  <si>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</si>
  <si>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</si>
  <si>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</si>
  <si>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</si>
  <si>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</si>
  <si>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</si>
  <si>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</si>
  <si>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</si>
  <si>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</si>
  <si>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</si>
  <si>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</si>
  <si>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</si>
  <si>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</si>
  <si>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</si>
  <si>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</si>
  <si>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</si>
  <si>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</si>
  <si>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</si>
  <si>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</si>
  <si>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</si>
  <si>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</si>
  <si>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</si>
  <si>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</si>
  <si>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</si>
  <si>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</si>
  <si>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</si>
  <si>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</si>
  <si>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</si>
  <si>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</si>
  <si>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</si>
  <si>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</si>
  <si>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</si>
  <si>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</si>
  <si>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</si>
  <si>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</si>
  <si>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</si>
  <si>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</si>
  <si>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</si>
  <si>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</si>
  <si>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</si>
  <si>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</si>
  <si>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</si>
  <si>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</si>
  <si>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</si>
  <si>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</si>
  <si>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</si>
  <si>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</si>
  <si>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</si>
  <si>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</si>
  <si>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</si>
  <si>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</si>
  <si>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</si>
  <si>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</si>
  <si>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</si>
  <si>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</si>
  <si>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</si>
  <si>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</si>
  <si>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</si>
  <si>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</si>
  <si>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</si>
  <si>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</si>
  <si>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</si>
  <si>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</si>
  <si>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</si>
  <si>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</si>
  <si>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</si>
  <si>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</si>
  <si>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</si>
  <si>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</si>
  <si>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</si>
  <si>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</si>
  <si>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</si>
  <si>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</si>
  <si>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</si>
  <si>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</si>
  <si>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</si>
  <si>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</si>
  <si>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</si>
  <si>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</si>
  <si>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</si>
  <si>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</si>
  <si>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</si>
  <si>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</si>
  <si>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</si>
  <si>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</si>
  <si>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</si>
  <si>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</si>
  <si>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</si>
  <si>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</si>
  <si>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</si>
  <si>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</si>
  <si>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</si>
  <si>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</si>
  <si>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</si>
  <si>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</si>
  <si>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</si>
  <si>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</si>
  <si>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</si>
  <si>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</si>
  <si>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</si>
  <si>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</si>
  <si>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</si>
  <si>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</si>
  <si>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</si>
  <si>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</si>
  <si>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</si>
  <si>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</si>
  <si>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</si>
  <si>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</si>
  <si>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</si>
  <si>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</si>
  <si>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</si>
  <si>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</si>
  <si>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</si>
  <si>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</si>
  <si>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</si>
  <si>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</si>
  <si>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</si>
  <si>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</si>
  <si>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</si>
  <si>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</si>
  <si>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</si>
  <si>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</si>
  <si>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</si>
  <si>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</si>
  <si>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</si>
  <si>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</si>
  <si>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</si>
  <si>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</si>
  <si>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</si>
  <si>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</si>
  <si>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</si>
  <si>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</si>
  <si>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</si>
  <si>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</si>
  <si>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</si>
  <si>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</si>
  <si>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</si>
  <si>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</si>
  <si>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</si>
  <si>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</si>
  <si>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</si>
  <si>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</si>
  <si>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</si>
  <si>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</si>
  <si>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</si>
  <si>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</si>
  <si>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</si>
  <si>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</si>
  <si>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</si>
  <si>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</si>
  <si>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</si>
  <si>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</si>
  <si>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</si>
  <si>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</si>
  <si>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</si>
  <si>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</si>
  <si>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</si>
  <si>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</si>
  <si>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</si>
  <si>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</si>
  <si>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</si>
  <si>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</si>
  <si>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</si>
  <si>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</si>
  <si>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</si>
  <si>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</si>
  <si>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</si>
  <si>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</si>
  <si>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</si>
  <si>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</si>
  <si>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</si>
  <si>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</si>
  <si>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</si>
  <si>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</si>
  <si>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</si>
  <si>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</si>
  <si>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</si>
  <si>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</si>
  <si>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</si>
  <si>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</si>
  <si>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</si>
  <si>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</si>
  <si>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</si>
  <si>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</si>
  <si>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</si>
  <si>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</si>
  <si>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</si>
  <si>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</si>
  <si>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</si>
  <si>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</si>
  <si>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</si>
  <si>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</si>
  <si>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</si>
  <si>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</si>
  <si>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</si>
  <si>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</si>
  <si>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</si>
  <si>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</si>
  <si>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</si>
  <si>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</si>
  <si>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</si>
  <si>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</si>
  <si>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</si>
  <si>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</si>
  <si>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</si>
  <si>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</si>
  <si>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</si>
  <si>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</si>
  <si>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</si>
  <si>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</si>
  <si>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</si>
  <si>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</si>
  <si>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</si>
  <si>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</si>
  <si>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</si>
  <si>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</si>
  <si>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</si>
  <si>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</si>
  <si>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</si>
  <si>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</si>
  <si>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</si>
  <si>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</si>
  <si>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</si>
  <si>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</si>
  <si>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</si>
  <si>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</si>
  <si>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</si>
  <si>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</si>
  <si>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</si>
  <si>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</si>
  <si>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</si>
  <si>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</si>
  <si>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</si>
  <si>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</si>
  <si>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</si>
  <si>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</si>
  <si>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</si>
  <si>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</si>
  <si>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</si>
  <si>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</si>
  <si>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</si>
  <si>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</si>
  <si>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</si>
  <si>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</si>
  <si>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</si>
  <si>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</si>
  <si>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</si>
  <si>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</si>
  <si>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</si>
  <si>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</si>
  <si>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</si>
  <si>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</si>
  <si>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</si>
  <si>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</si>
  <si>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</si>
  <si>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</si>
  <si>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</si>
  <si>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</si>
  <si>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</si>
  <si>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</si>
  <si>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</si>
  <si>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</si>
  <si>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</si>
  <si>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</si>
  <si>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</si>
  <si>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</si>
  <si>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</si>
  <si>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</si>
  <si>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</si>
  <si>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</si>
  <si>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</si>
  <si>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</si>
  <si>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</si>
  <si>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</si>
  <si>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</si>
  <si>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</si>
  <si>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</si>
  <si>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</si>
  <si>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</si>
  <si>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</si>
  <si>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</si>
  <si>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</si>
  <si>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</si>
  <si>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</si>
  <si>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</si>
  <si>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</si>
  <si>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</si>
  <si>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</si>
  <si>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</si>
  <si>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</si>
  <si>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</si>
  <si>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</si>
  <si>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</si>
  <si>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</si>
  <si>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</si>
  <si>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</si>
  <si>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</si>
  <si>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</si>
  <si>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</si>
  <si>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</si>
  <si>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</si>
  <si>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</si>
  <si>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</si>
  <si>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</si>
  <si>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</si>
  <si>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</si>
  <si>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</si>
  <si>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</si>
  <si>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</si>
  <si>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</si>
  <si>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</si>
  <si>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</si>
  <si>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</si>
  <si>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</si>
  <si>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</si>
  <si>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</si>
  <si>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</si>
  <si>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</si>
  <si>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</si>
  <si>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</si>
  <si>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</si>
  <si>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</si>
  <si>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</si>
  <si>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</si>
  <si>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</si>
  <si>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</si>
  <si>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</si>
  <si>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</si>
  <si>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</si>
  <si>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</si>
  <si>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</si>
  <si>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</si>
  <si>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</si>
  <si>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</si>
  <si>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</si>
  <si>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</si>
  <si>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</si>
  <si>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</si>
  <si>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</si>
  <si>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</si>
  <si>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</si>
  <si>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</si>
  <si>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</si>
  <si>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</si>
  <si>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</si>
  <si>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</si>
  <si>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</si>
  <si>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</si>
  <si>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</si>
  <si>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</si>
  <si>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</si>
  <si>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</si>
  <si>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</si>
  <si>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</si>
  <si>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</si>
  <si>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</si>
  <si>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</si>
  <si>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</si>
  <si>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</si>
  <si>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</si>
  <si>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</si>
  <si>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</si>
  <si>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</si>
  <si>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</si>
  <si>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</si>
  <si>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</si>
  <si>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</si>
  <si>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</si>
  <si>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</si>
  <si>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</si>
  <si>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</si>
  <si>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</si>
  <si>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</si>
  <si>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</si>
  <si>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</si>
  <si>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</si>
  <si>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</si>
  <si>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</si>
  <si>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</si>
  <si>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</si>
  <si>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</si>
  <si>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</si>
  <si>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</si>
  <si>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</si>
  <si>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</si>
  <si>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</si>
  <si>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</si>
  <si>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</si>
  <si>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</si>
  <si>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</si>
  <si>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</si>
  <si>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</si>
  <si>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</si>
  <si>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</si>
  <si>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</si>
  <si>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</si>
  <si>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</si>
  <si>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</si>
  <si>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</si>
  <si>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</si>
  <si>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</si>
  <si>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</si>
  <si>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</si>
  <si>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</si>
  <si>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</si>
  <si>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</si>
  <si>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</si>
  <si>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</si>
  <si>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</si>
  <si>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</si>
  <si>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</si>
  <si>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</si>
  <si>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</si>
  <si>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</si>
  <si>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</si>
  <si>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</si>
  <si>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</si>
  <si>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</si>
  <si>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</si>
  <si>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</si>
  <si>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</si>
  <si>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</si>
  <si>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</si>
  <si>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</si>
  <si>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</si>
  <si>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</si>
  <si>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</si>
  <si>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</si>
  <si>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</si>
  <si>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</si>
  <si>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</si>
  <si>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</si>
  <si>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</si>
  <si>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</si>
  <si>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</si>
  <si>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</si>
  <si>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</si>
  <si>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</si>
  <si>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</si>
  <si>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</si>
  <si>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</si>
  <si>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</si>
  <si>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</si>
  <si>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</si>
  <si>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</si>
  <si>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</si>
  <si>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</si>
  <si>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</si>
  <si>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</si>
  <si>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</si>
  <si>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</si>
  <si>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</si>
  <si>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</si>
  <si>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</si>
  <si>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</si>
  <si>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</si>
  <si>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</si>
  <si>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</si>
  <si>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</si>
  <si>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</si>
  <si>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</si>
  <si>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</si>
  <si>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</si>
  <si>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</si>
  <si>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</si>
  <si>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</si>
  <si>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</si>
  <si>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</si>
  <si>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</si>
  <si>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</si>
  <si>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</si>
  <si>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</si>
  <si>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</si>
  <si>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</si>
  <si>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</si>
  <si>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</si>
  <si>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</si>
  <si>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</si>
  <si>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</si>
  <si>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</si>
  <si>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</si>
  <si>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</si>
  <si>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</si>
  <si>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</si>
  <si>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</si>
  <si>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</si>
  <si>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</si>
  <si>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</si>
  <si>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</si>
  <si>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</si>
  <si>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</si>
  <si>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</si>
  <si>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</si>
  <si>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</si>
  <si>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</si>
  <si>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</si>
  <si>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</si>
  <si>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</si>
  <si>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</si>
  <si>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</si>
  <si>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</si>
  <si>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</si>
  <si>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</si>
  <si>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</si>
  <si>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</si>
  <si>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</si>
  <si>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</si>
  <si>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</si>
  <si>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</si>
  <si>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</si>
  <si>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</si>
  <si>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</si>
  <si>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</si>
  <si>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</si>
  <si>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</si>
  <si>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</si>
  <si>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</si>
  <si>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</si>
  <si>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</si>
  <si>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</si>
  <si>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</si>
  <si>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</si>
  <si>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</si>
  <si>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</si>
  <si>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</si>
  <si>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</si>
  <si>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</si>
  <si>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</si>
  <si>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</si>
  <si>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</si>
  <si>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</si>
  <si>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</si>
  <si>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</si>
  <si>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</si>
  <si>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</si>
  <si>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</si>
  <si>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</si>
  <si>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</si>
  <si>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</si>
  <si>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</si>
  <si>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</si>
  <si>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</si>
  <si>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</si>
  <si>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</si>
  <si>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</si>
  <si>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</si>
  <si>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</si>
  <si>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</si>
  <si>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</si>
  <si>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</si>
  <si>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</si>
  <si>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</si>
  <si>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</si>
  <si>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</si>
  <si>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</si>
  <si>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</si>
  <si>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</si>
  <si>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</si>
  <si>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</si>
  <si>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</si>
  <si>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</si>
  <si>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</si>
  <si>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</si>
  <si>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</si>
  <si>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</si>
  <si>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</si>
  <si>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</si>
  <si>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</si>
  <si>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</si>
  <si>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</si>
  <si>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</si>
  <si>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</si>
  <si>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</si>
  <si>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</si>
  <si>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</si>
  <si>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</si>
  <si>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</si>
  <si>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</si>
  <si>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</si>
  <si>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</si>
  <si>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</si>
  <si>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</si>
  <si>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</si>
  <si>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</si>
  <si>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</si>
  <si>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</si>
  <si>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</si>
  <si>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</si>
  <si>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</si>
  <si>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</si>
  <si>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</si>
  <si>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</si>
  <si>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</si>
  <si>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</si>
  <si>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</si>
  <si>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</si>
  <si>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</si>
  <si>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</si>
  <si>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</si>
  <si>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</si>
  <si>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</si>
  <si>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</si>
  <si>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</si>
  <si>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</si>
  <si>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</si>
  <si>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</si>
  <si>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</si>
  <si>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</si>
  <si>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</si>
  <si>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</si>
  <si>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</si>
  <si>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</si>
  <si>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</si>
  <si>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</si>
  <si>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</si>
  <si>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</si>
  <si>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</si>
  <si>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</si>
  <si>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</si>
  <si>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</si>
  <si>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</si>
  <si>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</si>
  <si>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</si>
  <si>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</si>
  <si>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</si>
  <si>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</si>
  <si>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</si>
  <si>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</si>
  <si>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</si>
  <si>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</si>
  <si>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</si>
  <si>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</si>
  <si>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</si>
  <si>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</si>
  <si>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</si>
  <si>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</si>
  <si>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</si>
  <si>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</si>
  <si>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</si>
  <si>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</si>
  <si>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</si>
  <si>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</si>
  <si>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</si>
  <si>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</si>
  <si>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</si>
  <si>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</si>
  <si>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</si>
  <si>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</si>
  <si>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</si>
  <si>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</si>
  <si>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</si>
  <si>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</si>
  <si>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</si>
  <si>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</si>
  <si>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</si>
  <si>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</si>
  <si>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</si>
  <si>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</si>
  <si>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</si>
  <si>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</si>
  <si>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</si>
  <si>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</si>
  <si>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</si>
  <si>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</si>
  <si>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</si>
  <si>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</si>
  <si>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</si>
  <si>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</si>
  <si>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</si>
  <si>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</si>
  <si>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</si>
  <si>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</si>
  <si>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</si>
  <si>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</si>
  <si>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</si>
  <si>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</si>
  <si>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</si>
  <si>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</si>
  <si>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</si>
  <si>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</si>
  <si>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</si>
  <si>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</si>
  <si>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</si>
  <si>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</si>
  <si>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</si>
  <si>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</si>
  <si>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</si>
  <si>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</si>
  <si>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</si>
  <si>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</si>
  <si>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</si>
  <si>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</si>
  <si>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</si>
  <si>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</si>
  <si>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</si>
  <si>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</si>
  <si>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</si>
  <si>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</si>
  <si>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</si>
  <si>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</si>
  <si>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</si>
  <si>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</si>
  <si>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</si>
  <si>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</si>
  <si>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</si>
  <si>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</si>
  <si>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</si>
  <si>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</si>
  <si>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</si>
  <si>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</si>
  <si>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</si>
  <si>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</si>
  <si>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</si>
  <si>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</si>
  <si>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</si>
  <si>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</si>
  <si>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</si>
  <si>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</si>
  <si>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</si>
  <si>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</si>
  <si>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</si>
  <si>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</si>
  <si>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</si>
  <si>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</si>
  <si>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</si>
  <si>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</si>
  <si>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</si>
  <si>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</si>
  <si>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</si>
  <si>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</si>
  <si>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</si>
  <si>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</si>
  <si>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</si>
  <si>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</si>
  <si>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</si>
  <si>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</si>
  <si>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</si>
  <si>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</si>
  <si>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</si>
  <si>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</si>
  <si>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</si>
  <si>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</si>
  <si>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</si>
  <si>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</si>
  <si>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</si>
  <si>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</si>
  <si>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</si>
  <si>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</si>
  <si>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</si>
  <si>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</si>
  <si>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</si>
  <si>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</si>
  <si>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</si>
  <si>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</si>
  <si>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</si>
  <si>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</si>
  <si>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</si>
  <si>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</si>
  <si>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</si>
  <si>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</si>
  <si>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</si>
  <si>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</si>
  <si>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</si>
  <si>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</si>
  <si>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</si>
  <si>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</si>
  <si>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</si>
  <si>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</si>
  <si>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</si>
  <si>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</si>
  <si>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</si>
  <si>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</si>
  <si>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</si>
  <si>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</si>
  <si>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</si>
  <si>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</si>
  <si>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</si>
  <si>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</si>
  <si>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</si>
  <si>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</si>
  <si>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</si>
  <si>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</si>
  <si>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</si>
  <si>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</si>
  <si>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</si>
  <si>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</si>
  <si>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</si>
  <si>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</si>
  <si>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</si>
  <si>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</si>
  <si>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</si>
  <si>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</si>
  <si>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</si>
  <si>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</si>
  <si>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</si>
  <si>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</si>
  <si>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</si>
  <si>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</si>
  <si>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</si>
  <si>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</si>
  <si>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</si>
  <si>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</si>
  <si>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</si>
  <si>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</si>
  <si>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</si>
  <si>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</si>
  <si>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</si>
  <si>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</si>
  <si>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</si>
  <si>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</si>
  <si>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</si>
  <si>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</si>
  <si>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</si>
  <si>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</si>
  <si>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</si>
  <si>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</si>
  <si>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</si>
  <si>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</si>
  <si>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</si>
  <si>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</si>
  <si>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</si>
  <si>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</si>
  <si>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</si>
  <si>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</si>
  <si>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</si>
  <si>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</si>
  <si>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</si>
  <si>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</si>
  <si>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</si>
  <si>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</si>
  <si>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</si>
  <si>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</si>
  <si>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</si>
  <si>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</si>
  <si>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</si>
  <si>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</si>
  <si>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</si>
  <si>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</si>
  <si>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</si>
  <si>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</si>
  <si>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</si>
  <si>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</si>
  <si>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</si>
  <si>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</si>
  <si>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</si>
  <si>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</si>
  <si>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</si>
  <si>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</si>
  <si>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</si>
  <si>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</si>
  <si>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</si>
  <si>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</si>
  <si>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</si>
  <si>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</si>
  <si>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</si>
  <si>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</si>
  <si>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</si>
  <si>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</si>
  <si>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</si>
  <si>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</si>
  <si>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</si>
  <si>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</si>
  <si>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</si>
  <si>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</si>
  <si>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</si>
  <si>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</si>
  <si>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</si>
  <si>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</si>
  <si>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</si>
  <si>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</si>
  <si>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</si>
  <si>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</si>
  <si>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</si>
  <si>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</si>
  <si>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</si>
  <si>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</si>
  <si>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</si>
  <si>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</si>
  <si>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</si>
  <si>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</si>
  <si>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</si>
  <si>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</si>
  <si>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</si>
  <si>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</si>
  <si>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</si>
  <si>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</si>
  <si>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</si>
  <si>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</si>
  <si>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</si>
  <si>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</si>
  <si>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</si>
  <si>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</si>
  <si>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</si>
  <si>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</si>
  <si>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</si>
  <si>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</si>
  <si>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</si>
  <si>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</si>
  <si>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</si>
  <si>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</si>
  <si>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</si>
  <si>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</si>
  <si>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</si>
  <si>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</si>
  <si>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</si>
  <si>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</si>
  <si>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</si>
  <si>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</si>
  <si>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</si>
  <si>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</si>
  <si>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</si>
  <si>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</si>
  <si>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</si>
  <si>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</si>
  <si>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</si>
  <si>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</si>
  <si>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</si>
  <si>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</si>
  <si>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</si>
  <si>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</si>
  <si>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</si>
  <si>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</si>
  <si>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</si>
  <si>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</si>
  <si>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</si>
  <si>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</si>
  <si>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</si>
  <si>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</si>
  <si>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</si>
  <si>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</si>
  <si>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</si>
  <si>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</si>
  <si>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</si>
  <si>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</si>
  <si>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</si>
  <si>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</si>
  <si>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</si>
  <si>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</si>
  <si>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</si>
  <si>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</si>
  <si>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</si>
  <si>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</si>
  <si>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</si>
  <si>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</si>
  <si>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</si>
  <si>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</si>
  <si>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</si>
  <si>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</si>
  <si>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</si>
  <si>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</si>
  <si>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</si>
  <si>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</si>
  <si>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</si>
  <si>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</si>
  <si>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</si>
  <si>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</si>
  <si>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</si>
  <si>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</si>
  <si>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</si>
  <si>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</si>
  <si>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</si>
  <si>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</si>
  <si>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</si>
  <si>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</si>
  <si>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</si>
  <si>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</si>
  <si>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</si>
  <si>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</si>
  <si>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</si>
  <si>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</si>
  <si>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</si>
  <si>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</si>
  <si>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</si>
  <si>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</si>
  <si>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</si>
  <si>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</si>
  <si>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</si>
  <si>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</si>
  <si>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</si>
  <si>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</si>
  <si>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</si>
  <si>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</si>
  <si>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</si>
  <si>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</si>
  <si>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</si>
  <si>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</si>
  <si>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</si>
  <si>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</si>
  <si>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</si>
  <si>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</si>
  <si>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</si>
  <si>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</si>
  <si>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</si>
  <si>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</si>
  <si>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</si>
  <si>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</si>
  <si>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</si>
  <si>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</si>
  <si>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</si>
  <si>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</si>
  <si>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</si>
  <si>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</si>
  <si>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</si>
  <si>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</si>
  <si>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</si>
  <si>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</si>
  <si>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</si>
  <si>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</si>
  <si>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</si>
  <si>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</si>
  <si>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</si>
  <si>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</si>
  <si>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</si>
  <si>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</si>
  <si>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</si>
  <si>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</si>
  <si>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</si>
  <si>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</si>
  <si>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</si>
  <si>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</si>
  <si>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</si>
  <si>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</si>
  <si>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</si>
  <si>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</si>
  <si>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</si>
  <si>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</si>
  <si>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</si>
  <si>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</si>
  <si>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</si>
  <si>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</si>
  <si>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</si>
  <si>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</si>
  <si>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</si>
  <si>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</si>
  <si>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</si>
  <si>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</si>
  <si>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</si>
  <si>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</si>
  <si>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</si>
  <si>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</si>
  <si>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</si>
  <si>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</si>
  <si>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</si>
  <si>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</si>
  <si>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</si>
  <si>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</si>
  <si>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</si>
  <si>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</si>
  <si>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</si>
  <si>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</si>
  <si>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</si>
  <si>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</si>
  <si>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</si>
  <si>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</si>
  <si>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</si>
  <si>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</si>
  <si>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</si>
  <si>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</si>
  <si>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</si>
  <si>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</si>
  <si>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</si>
  <si>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</si>
  <si>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</si>
  <si>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</si>
  <si>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</si>
  <si>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</si>
  <si>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</si>
  <si>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</si>
  <si>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</si>
  <si>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</si>
  <si>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</si>
  <si>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</si>
  <si>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</si>
  <si>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</si>
  <si>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</si>
  <si>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</si>
  <si>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</si>
  <si>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</si>
  <si>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</si>
  <si>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</si>
  <si>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</si>
  <si>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</si>
  <si>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</si>
  <si>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</si>
  <si>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</si>
  <si>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</si>
  <si>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</si>
  <si>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</si>
  <si>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</si>
  <si>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</si>
  <si>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</si>
  <si>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</si>
  <si>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</si>
  <si>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</si>
  <si>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</si>
  <si>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</si>
  <si>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</si>
  <si>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</si>
  <si>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</si>
  <si>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</si>
  <si>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</si>
  <si>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</si>
  <si>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</si>
  <si>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</si>
  <si>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</si>
  <si>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</si>
  <si>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</si>
  <si>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</si>
  <si>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</si>
  <si>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</si>
  <si>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</si>
  <si>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</si>
  <si>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</si>
  <si>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</si>
  <si>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</si>
  <si>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</si>
  <si>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</si>
  <si>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</si>
  <si>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</si>
  <si>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</si>
  <si>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</si>
  <si>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</si>
  <si>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</si>
  <si>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</si>
  <si>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</si>
  <si>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</si>
  <si>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</si>
  <si>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</si>
  <si>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</si>
  <si>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</si>
  <si>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</si>
  <si>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</si>
  <si>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</si>
  <si>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</si>
  <si>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</si>
  <si>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</si>
  <si>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</si>
  <si>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</si>
  <si>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</si>
  <si>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</si>
  <si>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</si>
  <si>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</si>
  <si>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</si>
  <si>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</si>
  <si>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</si>
  <si>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</si>
  <si>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</si>
  <si>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</si>
  <si>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</si>
  <si>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</si>
  <si>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</si>
  <si>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</si>
  <si>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</si>
  <si>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</si>
  <si>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</si>
  <si>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</si>
  <si>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</si>
  <si>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</si>
  <si>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</si>
  <si>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</si>
  <si>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</si>
  <si>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</si>
  <si>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</si>
  <si>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</si>
  <si>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</si>
  <si>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</si>
  <si>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</si>
  <si>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</si>
  <si>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</si>
  <si>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</si>
  <si>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</si>
  <si>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</si>
  <si>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</si>
  <si>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</si>
  <si>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</si>
  <si>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</si>
  <si>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</si>
  <si>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</si>
  <si>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</si>
  <si>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</si>
  <si>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</si>
  <si>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</si>
  <si>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</si>
  <si>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</si>
  <si>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</si>
  <si>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</si>
  <si>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</si>
  <si>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</si>
  <si>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</si>
  <si>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</si>
  <si>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</si>
  <si>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</si>
  <si>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</si>
  <si>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</si>
  <si>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</si>
  <si>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</si>
  <si>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</si>
  <si>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</si>
  <si>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</si>
  <si>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</si>
  <si>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</si>
  <si>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</si>
  <si>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</si>
  <si>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</si>
  <si>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</si>
  <si>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</si>
  <si>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</si>
  <si>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</si>
  <si>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</si>
  <si>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</si>
  <si>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</si>
  <si>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</si>
  <si>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</si>
  <si>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</si>
  <si>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</si>
  <si>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</si>
  <si>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</si>
  <si>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</si>
  <si>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</si>
  <si>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</si>
  <si>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</si>
  <si>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</si>
  <si>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</si>
  <si>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</si>
  <si>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</si>
  <si>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</si>
  <si>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</si>
  <si>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</si>
  <si>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</si>
  <si>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</si>
  <si>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</si>
  <si>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</si>
  <si>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</si>
  <si>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</si>
  <si>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</si>
  <si>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</si>
  <si>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</si>
  <si>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</si>
  <si>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</si>
  <si>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</si>
  <si>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</si>
  <si>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</si>
  <si>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</si>
  <si>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</si>
  <si>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</si>
  <si>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</si>
  <si>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</si>
  <si>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</si>
  <si>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</si>
  <si>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</si>
  <si>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</si>
  <si>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</si>
  <si>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</si>
  <si>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</si>
  <si>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</si>
  <si>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</si>
  <si>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</si>
  <si>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</si>
  <si>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</si>
  <si>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</si>
  <si>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</si>
  <si>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</si>
  <si>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</si>
  <si>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</si>
  <si>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</si>
  <si>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</si>
  <si>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</si>
  <si>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</si>
  <si>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</si>
  <si>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</si>
  <si>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</si>
  <si>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</si>
  <si>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</si>
  <si>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</si>
  <si>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</si>
  <si>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</si>
  <si>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</si>
  <si>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</si>
  <si>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</si>
  <si>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</si>
  <si>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</si>
  <si>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</si>
  <si>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</si>
  <si>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</si>
  <si>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</si>
  <si>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</si>
  <si>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</si>
  <si>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</si>
  <si>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</si>
  <si>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</si>
  <si>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</si>
  <si>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</si>
  <si>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</si>
  <si>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</si>
  <si>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</si>
  <si>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</si>
  <si>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</si>
  <si>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</si>
  <si>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</si>
  <si>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</si>
  <si>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</si>
  <si>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</si>
  <si>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</si>
  <si>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</si>
  <si>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</si>
  <si>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</si>
  <si>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</si>
  <si>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</si>
  <si>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</si>
  <si>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</si>
  <si>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</si>
  <si>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</si>
  <si>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</si>
  <si>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</si>
  <si>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</si>
  <si>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</si>
  <si>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</si>
  <si>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</si>
  <si>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</si>
  <si>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</si>
  <si>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</si>
  <si>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</si>
  <si>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</si>
  <si>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</si>
  <si>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</si>
  <si>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</si>
  <si>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</si>
  <si>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</si>
  <si>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</si>
  <si>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</si>
  <si>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</si>
  <si>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</si>
  <si>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</si>
  <si>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</si>
  <si>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</si>
  <si>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</si>
  <si>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</si>
  <si>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</si>
  <si>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</si>
  <si>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</si>
  <si>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</si>
  <si>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</si>
  <si>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</si>
  <si>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</si>
  <si>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</si>
  <si>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</si>
  <si>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</si>
  <si>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</si>
  <si>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</si>
  <si>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</si>
  <si>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</si>
  <si>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</si>
  <si>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</si>
  <si>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</si>
  <si>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</si>
  <si>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</si>
  <si>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</si>
  <si>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</si>
  <si>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</si>
  <si>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</si>
  <si>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</si>
  <si>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</si>
  <si>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</si>
  <si>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</si>
  <si>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</si>
  <si>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</si>
  <si>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</si>
  <si>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</si>
  <si>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</si>
  <si>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</si>
  <si>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</si>
  <si>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</si>
  <si>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</si>
  <si>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</si>
  <si>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</si>
  <si>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</si>
  <si>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</si>
  <si>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</si>
  <si>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</si>
  <si>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</si>
  <si>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</si>
  <si>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</si>
  <si>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</si>
  <si>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</si>
  <si>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</si>
  <si>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</si>
  <si>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</si>
  <si>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</si>
  <si>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</si>
  <si>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</si>
  <si>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</si>
  <si>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</si>
  <si>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</si>
  <si>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</si>
  <si>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</si>
  <si>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</si>
  <si>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</si>
  <si>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</si>
  <si>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</si>
  <si>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</si>
  <si>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</si>
  <si>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</si>
  <si>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</si>
  <si>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</si>
  <si>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</si>
  <si>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</si>
  <si>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</si>
  <si>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</si>
  <si>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</si>
  <si>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</si>
  <si>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</si>
  <si>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</si>
  <si>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</si>
  <si>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</si>
  <si>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</si>
  <si>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</si>
  <si>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</si>
  <si>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</si>
  <si>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</si>
  <si>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</si>
  <si>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</si>
  <si>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</si>
  <si>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</si>
  <si>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</si>
  <si>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</si>
  <si>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</si>
  <si>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</si>
  <si>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</si>
  <si>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</si>
  <si>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</si>
  <si>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</si>
  <si>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</si>
  <si>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</si>
  <si>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</si>
  <si>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</si>
  <si>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</si>
  <si>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</si>
  <si>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</si>
  <si>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</si>
  <si>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</si>
  <si>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</si>
  <si>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</si>
  <si>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</si>
  <si>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</si>
  <si>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</si>
  <si>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</si>
  <si>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</si>
  <si>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</si>
  <si>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</si>
  <si>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</si>
  <si>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</si>
  <si>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</si>
  <si>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</si>
  <si>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</si>
  <si>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</si>
  <si>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</si>
  <si>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</si>
  <si>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</si>
  <si>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</si>
  <si>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</si>
  <si>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</si>
  <si>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</si>
  <si>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</si>
  <si>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</si>
  <si>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</si>
  <si>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</si>
  <si>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</si>
  <si>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</si>
  <si>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</si>
  <si>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</si>
  <si>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</si>
  <si>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</si>
  <si>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</si>
  <si>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</si>
  <si>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</si>
  <si>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</si>
  <si>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</si>
  <si>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</si>
  <si>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</si>
  <si>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</si>
  <si>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</si>
  <si>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</si>
  <si>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</si>
  <si>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</si>
  <si>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</si>
  <si>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</si>
  <si>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</si>
  <si>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</si>
  <si>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</si>
  <si>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</si>
  <si>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</si>
  <si>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</si>
  <si>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</si>
  <si>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</si>
  <si>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</si>
  <si>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</si>
  <si>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</si>
  <si>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</si>
  <si>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</si>
  <si>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</si>
  <si>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</si>
  <si>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</si>
  <si>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</si>
  <si>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</si>
  <si>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</si>
  <si>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</si>
  <si>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</si>
  <si>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</si>
  <si>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</si>
  <si>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</si>
  <si>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</si>
  <si>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</si>
  <si>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</si>
  <si>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</si>
  <si>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</si>
  <si>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</si>
  <si>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</si>
  <si>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</si>
  <si>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</si>
  <si>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</si>
  <si>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</si>
  <si>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</si>
  <si>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</si>
  <si>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</si>
  <si>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</si>
  <si>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</si>
  <si>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</si>
  <si>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</si>
  <si>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</si>
  <si>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</si>
  <si>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</si>
  <si>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</si>
  <si>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</si>
  <si>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</si>
  <si>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</si>
  <si>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</si>
  <si>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</si>
  <si>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</si>
  <si>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</si>
  <si>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</si>
  <si>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</si>
  <si>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</si>
  <si>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</si>
  <si>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</si>
  <si>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</si>
  <si>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</si>
  <si>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</si>
  <si>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</si>
  <si>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</si>
  <si>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</si>
  <si>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</si>
  <si>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</si>
  <si>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</si>
  <si>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</si>
  <si>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</si>
  <si>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</si>
  <si>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</si>
  <si>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</si>
  <si>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</si>
  <si>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</si>
  <si>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</si>
  <si>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</si>
  <si>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</si>
  <si>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</si>
  <si>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</si>
  <si>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</si>
  <si>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</si>
  <si>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</si>
  <si>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</si>
  <si>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</si>
  <si>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</si>
  <si>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</si>
  <si>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</si>
  <si>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</si>
  <si>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</si>
  <si>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</si>
  <si>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</si>
  <si>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</si>
  <si>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</si>
  <si>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</si>
  <si>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</si>
  <si>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</si>
  <si>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</si>
  <si>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</si>
  <si>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</si>
  <si>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</si>
  <si>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</si>
  <si>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</si>
  <si>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</si>
  <si>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</si>
  <si>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</si>
  <si>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</si>
  <si>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</si>
  <si>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</si>
  <si>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</si>
  <si>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</si>
  <si>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</si>
  <si>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</si>
  <si>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</si>
  <si>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</si>
  <si>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</si>
  <si>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</si>
  <si>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</si>
  <si>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</si>
  <si>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</si>
  <si>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</si>
  <si>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</si>
  <si>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</si>
  <si>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</si>
  <si>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</si>
  <si>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</si>
  <si>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</si>
  <si>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</si>
  <si>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</si>
  <si>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</si>
  <si>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</si>
  <si>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</si>
  <si>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</si>
  <si>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</si>
  <si>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</si>
  <si>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</si>
  <si>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</si>
  <si>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</si>
  <si>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</si>
  <si>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</si>
  <si>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</si>
  <si>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</si>
  <si>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</si>
  <si>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</si>
  <si>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</si>
  <si>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</si>
  <si>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</si>
  <si>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</si>
  <si>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</si>
  <si>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</si>
  <si>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</si>
  <si>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</si>
  <si>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</si>
  <si>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</si>
  <si>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</si>
  <si>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</si>
  <si>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</si>
  <si>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</si>
  <si>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</si>
  <si>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</si>
  <si>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</si>
  <si>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</si>
  <si>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</si>
  <si>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</si>
  <si>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</si>
  <si>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</si>
  <si>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</si>
  <si>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</si>
  <si>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</si>
  <si>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</si>
  <si>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</si>
  <si>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</si>
  <si>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</si>
  <si>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</si>
  <si>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</si>
  <si>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</si>
  <si>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</si>
  <si>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</si>
  <si>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</si>
  <si>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</si>
  <si>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</si>
  <si>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</si>
  <si>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</si>
  <si>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</si>
  <si>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</si>
  <si>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</si>
  <si>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</si>
  <si>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</si>
  <si>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</si>
  <si>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</si>
  <si>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</si>
  <si>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</si>
  <si>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</si>
  <si>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</si>
  <si>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</si>
  <si>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</si>
  <si>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</si>
  <si>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</si>
  <si>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</si>
  <si>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</si>
  <si>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</si>
  <si>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</si>
  <si>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</si>
  <si>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</si>
  <si>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</si>
  <si>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</si>
  <si>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</si>
  <si>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</si>
  <si>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</si>
  <si>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</si>
  <si>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</si>
  <si>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</si>
  <si>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</si>
  <si>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</si>
  <si>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</si>
  <si>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</si>
  <si>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</si>
  <si>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</si>
  <si>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</si>
  <si>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</si>
  <si>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</si>
  <si>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</si>
  <si>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</si>
  <si>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</si>
  <si>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</si>
  <si>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</si>
  <si>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</si>
  <si>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</si>
  <si>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</si>
  <si>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</si>
  <si>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</si>
  <si>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</si>
  <si>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</si>
  <si>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</si>
  <si>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</si>
  <si>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</si>
  <si>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</si>
  <si>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</si>
  <si>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</si>
  <si>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</si>
  <si>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</si>
  <si>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</si>
  <si>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</si>
  <si>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</si>
  <si>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</si>
  <si>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</si>
  <si>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</si>
  <si>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</si>
  <si>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</si>
  <si>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</si>
  <si>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</si>
  <si>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</si>
  <si>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</si>
  <si>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</si>
  <si>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</si>
  <si>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</si>
  <si>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</si>
  <si>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</si>
  <si>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</si>
  <si>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</si>
  <si>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</si>
  <si>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</si>
  <si>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</si>
  <si>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</si>
  <si>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</si>
  <si>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</si>
  <si>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</si>
  <si>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</si>
  <si>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</si>
  <si>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</si>
  <si>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</si>
  <si>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</si>
  <si>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</si>
  <si>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</si>
  <si>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</si>
  <si>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</si>
  <si>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</si>
  <si>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</si>
  <si>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</si>
  <si>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</si>
  <si>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</si>
  <si>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</si>
  <si>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</si>
  <si>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</si>
  <si>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</si>
  <si>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</si>
  <si>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</si>
  <si>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</si>
  <si>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</si>
  <si>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</si>
  <si>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</si>
  <si>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</si>
  <si>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</si>
  <si>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</si>
  <si>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</si>
  <si>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</si>
  <si>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</si>
  <si>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</si>
  <si>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</si>
  <si>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</si>
  <si>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</si>
  <si>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</si>
  <si>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</si>
  <si>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</si>
  <si>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</si>
  <si>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</si>
  <si>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</si>
  <si>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</si>
  <si>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</si>
  <si>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</si>
  <si>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</si>
  <si>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</si>
  <si>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</si>
  <si>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</si>
  <si>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</si>
  <si>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</si>
  <si>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</si>
  <si>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</si>
  <si>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</si>
  <si>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</si>
  <si>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</si>
  <si>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</si>
  <si>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</si>
  <si>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</si>
  <si>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</si>
  <si>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</si>
  <si>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</si>
  <si>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</si>
  <si>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</si>
  <si>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</si>
  <si>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</si>
  <si>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</si>
  <si>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</si>
  <si>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</si>
  <si>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</si>
  <si>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</si>
  <si>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</si>
  <si>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</si>
  <si>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</si>
  <si>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</si>
  <si>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</si>
  <si>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</si>
  <si>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</si>
  <si>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</si>
  <si>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</si>
  <si>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</si>
  <si>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</si>
  <si>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</si>
  <si>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</si>
  <si>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</si>
  <si>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</si>
  <si>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</si>
  <si>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</si>
  <si>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</si>
  <si>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</si>
  <si>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</si>
  <si>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</si>
  <si>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</si>
  <si>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</si>
  <si>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</si>
  <si>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</si>
  <si>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</si>
  <si>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</si>
  <si>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</si>
  <si>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</si>
  <si>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</si>
  <si>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</si>
  <si>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</si>
  <si>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</si>
  <si>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</si>
  <si>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</si>
  <si>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</si>
  <si>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</si>
  <si>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</si>
  <si>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</si>
  <si>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</si>
  <si>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</si>
  <si>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</si>
  <si>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</si>
  <si>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</si>
  <si>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</si>
  <si>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</si>
  <si>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</si>
  <si>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</si>
  <si>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</si>
  <si>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</si>
  <si>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</si>
  <si>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</si>
  <si>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</si>
  <si>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</si>
  <si>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</si>
  <si>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</si>
  <si>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</si>
  <si>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</si>
  <si>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</si>
  <si>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</si>
  <si>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</si>
  <si>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</si>
  <si>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</si>
  <si>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</si>
  <si>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</si>
  <si>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</si>
  <si>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</si>
  <si>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</si>
  <si>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</si>
  <si>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</si>
  <si>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</si>
  <si>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</si>
  <si>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</si>
  <si>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</si>
  <si>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</si>
  <si>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</si>
  <si>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</si>
  <si>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</si>
  <si>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</si>
  <si>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</si>
  <si>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</si>
  <si>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</si>
  <si>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</si>
  <si>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</si>
  <si>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</si>
  <si>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</si>
  <si>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</si>
  <si>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</si>
  <si>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</si>
  <si>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</si>
  <si>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</si>
  <si>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</si>
  <si>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</si>
  <si>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</si>
  <si>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</si>
  <si>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</si>
  <si>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</si>
  <si>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</si>
  <si>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</si>
  <si>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</si>
  <si>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</si>
  <si>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</si>
  <si>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</si>
  <si>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</si>
  <si>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</si>
  <si>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</si>
  <si>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</si>
  <si>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</si>
  <si>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</si>
  <si>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</si>
  <si>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</si>
  <si>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</si>
  <si>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</si>
  <si>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</si>
  <si>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</si>
  <si>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</si>
  <si>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</si>
  <si>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</si>
  <si>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</si>
  <si>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</si>
  <si>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</si>
  <si>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</si>
  <si>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</si>
  <si>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</si>
  <si>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</si>
  <si>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</si>
  <si>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</si>
  <si>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</si>
  <si>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</si>
  <si>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</si>
  <si>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</si>
  <si>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</si>
  <si>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</si>
  <si>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</si>
  <si>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</si>
  <si>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</si>
  <si>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</si>
  <si>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</si>
  <si>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</si>
  <si>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</si>
  <si>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</si>
  <si>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</si>
  <si>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</si>
  <si>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</si>
  <si>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</si>
  <si>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</si>
  <si>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</si>
  <si>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</si>
  <si>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</si>
  <si>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</si>
  <si>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</si>
  <si>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</si>
  <si>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</si>
  <si>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</si>
  <si>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</si>
  <si>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</si>
  <si>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</si>
  <si>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</si>
  <si>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</si>
  <si>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</si>
  <si>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</si>
  <si>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</si>
  <si>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</si>
  <si>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</si>
  <si>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</si>
  <si>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</si>
  <si>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</si>
  <si>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</si>
  <si>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</si>
  <si>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</si>
  <si>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</si>
  <si>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</si>
  <si>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</si>
  <si>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</si>
  <si>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</si>
  <si>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</si>
  <si>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Restored by PG </t>
  </si>
  <si>
    <t>PCM-20251117-00001452</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</si>
  <si>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</si>
  <si>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</si>
  <si>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</si>
  <si>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</si>
  <si>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</si>
  <si>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</si>
  <si>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</si>
  <si>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</si>
  <si>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</si>
  <si>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</si>
  <si>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</si>
  <si>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</si>
  <si>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</si>
  <si>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</si>
  <si>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at site checking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</si>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</sst>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7" totalsRowShown="0" headerRowDxfId="64" dataDxfId="63" headerRowBorderDxfId="61" tableBorderDxfId="62">
  <autoFilter ref="A1:L9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315.7643114583334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45978.71273738426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45978.71273738426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45978.71273738426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45978.71273738426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45978.71273738426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45978.71273738426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45978.71273738426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45978.71273738426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45978.71273738426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45978.71273738426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45978.71273738426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45978.71273738426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45978.71273738426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45978.71273738426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45978.71273738426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45978.71273738426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45978.71273738426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45978.71273738426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45978.71273738426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45978.71273738426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45978.71273738426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45978.71273738426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45978.71273738426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45978.71273738426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45978.71273738426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45978.71273738426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45978.71273738426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45978.71273738426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45978.71273738426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45978.71273738426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45978.71273738426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45978.71273738426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45978.71273738426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45978.71273738426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45978.71273738426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45978.71273738426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45978.71273738426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45978.71273738426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45978.71273738426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45978.71273738426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45978.71273738426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45978.71273738426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45978.71273738426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45978.71273738426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45978.71273738426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45978.71273738426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45978.71273738426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45978.71273738426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45978.71273738426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45978.71273738426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45978.71273738426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45978.71273738426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45978.71273738426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45978.71273738426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45978.71273738426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45978.71273738426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45978.71273738426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45978.71273738426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45978.71273738426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45978.71273738426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45978.71273738426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45978.71273738426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45978.71273738426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45978.71273738426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45978.71273738426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45978.71273738426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45978.71273738426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45978.71273738426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45978.71273738426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45978.71273738426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3AFF2783-8637-4B56-A373-CEC91950A7EC}"/>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pane ySplit="1" topLeftCell="A2" activePane="bottomLeft" state="frozen"/>
      <selection pane="bottomLeft" activeCell="K17" sqref="K1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153.71289942129806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2.276394791668281</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8.9704976853681728E-2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45978.71273738426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45978.71273738426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45978.71273738426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45978.71273738426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45978.71273738426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45978.71273738426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45978.71273738426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45978.71273738426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45978.71273738426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45978.71273738426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45978.71273738426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45978.71273738426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45978.71273738426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45978.71273738426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45978.71273738426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45978.71273738426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45978.71273738426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45978.71273738426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45978.71273738426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45978.71273738426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45978.71273738426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45978.71273738426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45978.71273738426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45978.71273738426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45978.71273738426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45978.71273738426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45978.71273738426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45978.71273738426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45978.71273738426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45978.71273738426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45978.71273738426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45978.71273738426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45978.71273738426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45978.71273738426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45978.71273738426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45978.71273738426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45978.71273738426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45978.71273738426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45978.71273738426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45978.71273738426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45978.71273738426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45978.71273738426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45978.71273738426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45978.71273738426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45978.71273738426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45978.71273738426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45978.71273738426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45978.71273738426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45978.71273738426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45978.71273738426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45978.71273738426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45978.71273738426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45978.71273738426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45978.71273738426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45978.71273738426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45978.71273738426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45978.71273738426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45978.71273738426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45978.71273738426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45978.71273738426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45978.71273738426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45978.71273738426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45978.71273738426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45978.71273738426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45978.71273738426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45978.71273738426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45978.71273738426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45978.71273738426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45978.71273738426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45978.71273738426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45978.71273738426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45978.71273738426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45978.71273738426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45978.71273738426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45978.71273738426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45978.71273738426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45978.71273738426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45978.71273738426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45978.71273738426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45978.71273738426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45978.71273738426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45978.71273738426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45978.71273738426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45978.71273738426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45978.71273738426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45978.71273738426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45978.71273738426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45978.71273738426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45978.71273738426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45978.71273738426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45978.71273738426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45978.71273738426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45978.71273738426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45978.71273738426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45978.71273738426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45978.71273738426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45978.71273738426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45978.71273738426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45978.71273738426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45978.71273738426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45978.71273738426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45978.71273738426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45978.71273738426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45978.71273738426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45978.71273738426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45978.71273738426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45978.71273738426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45978.71273738426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45978.71273738426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45978.71273738426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45978.71273738426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45978.71273738426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45978.71273738426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45978.71273738426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45978.71273738426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45978.71273738426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45978.71273738426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45978.71273738426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45978.71273738426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45978.71273738426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45978.71273738426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45978.71273738426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45978.71273738426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45978.71273738426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45978.71273738426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45978.71273738426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45978.71273738426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45978.71273738426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45978.71273738426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45978.71273738426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45978.71273738426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45978.71273738426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45978.71273738426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45978.71273738426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45978.71273738426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45978.71273738426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45978.71273738426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45978.71273738426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45978.71273738426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45978.71273738426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45978.71273738426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45978.71273738426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45978.71273738426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45978.71273738426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45978.71273738426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45978.71273738426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45978.71273738426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45978.71273738426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45978.71273738426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45978.71273738426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45978.71273738426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45978.71273738426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45978.71273738426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45978.71273738426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45978.71273738426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45978.71273738426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45978.71273738426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45978.71273738426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45978.71273738426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45978.71273738426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45978.71273738426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45978.71273738426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45978.71273738426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45978.71273738426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45978.71273738426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45978.71273738426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45978.71273738426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45978.71273738426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45978.71273738426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45978.71273738426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45978.71273738426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45978.71273738426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45978.71273738426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45978.71273738426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45978.71273738426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45978.71273738426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45978.71273738426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45978.71273738426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45978.71273738426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45978.71273738426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45978.71273738426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45978.71273738426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45978.71273738426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45978.71273738426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45978.71273738426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45978.71273738426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45978.71273738426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45978.71273738426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45978.71273738426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45978.71273738426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45978.71273738426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45978.71273738426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45978.71273738426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45978.71273738426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45978.71273738426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45978.71273738426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45978.71273738426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45978.71273738426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45978.71273738426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45978.71273738426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45978.71273738426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7"/>
  <sheetViews>
    <sheetView tabSelected="1" workbookViewId="0">
      <selection activeCell="C3" sqref="C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t="s">
        <v>39110</v>
      </c>
      <c r="B2" s="61" t="str">
        <f>IFERROR(VLOOKUP(D2,DB!A:K,11,0),"")</f>
        <v>R3</v>
      </c>
      <c r="C2" s="18">
        <v>1</v>
      </c>
      <c r="D2" s="18" t="s">
        <v>25701</v>
      </c>
      <c r="E2" s="18" t="s">
        <v>39021</v>
      </c>
      <c r="F2" s="20">
        <v>45978.655509259261</v>
      </c>
      <c r="G2" s="21">
        <f t="shared" ref="G2:G12" ca="1" si="0">IFERROR(NOW()-F2,"-")</f>
        <v>5.7228124998800922E-2</v>
      </c>
      <c r="H2" s="22">
        <v>45978.655509259261</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45978.71273738426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45978.71273738426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45978.71273738426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45978.71273738426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45978.71273738426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45978.71273738426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45978.71273738426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45978.71273738426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45978.71273738426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45978.71273738426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45978.71273738426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45978.71273738426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45978.71273738426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45978.71273738426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45978.71273738426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45978.71273738426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45978.71273738426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45978.71273738426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45978.71273738426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45978.71273738426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45978.71273738426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45978.71273738426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45978.71273738426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45978.71273738426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45978.71273738426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45978.71273738426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45978.71273738426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45978.71273738426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45978.71273738426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45978.71273738426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45978.71273738426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45978.71273738426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45978.71273738426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45978.71273738426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45978.71273738426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45978.71273738426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45978.71273738426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45978.71273738426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45978.71273738426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45978.71273738426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45978.71273738426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45978.71273738426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45978.71273738426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45978.71273738426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45978.71273738426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45978.71273738426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45978.71273738426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45978.71273738426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45978.71273738426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45978.71273738426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45978.71273738426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45978.71273738426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45978.71273738426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45978.71273738426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45978.71273738426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45978.71273738426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45978.71273738426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45978.71273738426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45978.71273738426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45978.71273738426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45978.71273738426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45978.71273738426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45978.71273738426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45978.71273738426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45978.71273738426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45978.71273738426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45978.71273738426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45978.71273738426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45978.71273738426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45978.71273738426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45978.71273738426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45978.71273738426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45978.71273738426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45978.71273738426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45978.71273738426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45978.71273738426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45978.71273738426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45978.71273738426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45978.71273738426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45978.71273738426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45978.71273738426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45978.71273738426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45978.71273738426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45978.71273738426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45978.71273738426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45978.71273738426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45978.71273738426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45978.71273738426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45978.71273738426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45978.71273738426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45978.71273738426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45978.71273738426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45978.71273738426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45978.71273738426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45978.71273738426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45978.71273738426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45978.71273738426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45978.71273738426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45978.71273738426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45978.71273738426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45978.71273738426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45978.71273738426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45978.71273738426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45978.71273738426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45978.71273738426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45978.71273738426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45978.71273738426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45978.71273738426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45978.71273738426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45978.71273738426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45978.71273738426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45978.71273738426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45978.71273738426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45978.71273738426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45978.71273738426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45978.71273738426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45978.71273738426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45978.71273738426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45978.71273738426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45978.71273738426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45978.71273738426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45978.71273738426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45978.71273738426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45978.71273738426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45978.71273738426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45978.71273738426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45978.71273738426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45978.71273738426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45978.71273738426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45978.71273738426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45978.71273738426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45978.71273738426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45978.71273738426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45978.71273738426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45978.71273738426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45978.71273738426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45978.71273738426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45978.71273738426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45978.71273738426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45978.71273738426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45978.71273738426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45978.71273738426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45978.71273738426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45978.71273738426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45978.71273738426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45978.71273738426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45978.71273738426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45978.71273738426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45978.71273738426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45978.71273738426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45978.71273738426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45978.71273738426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45978.71273738426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45978.71273738426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45978.71273738426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45978.71273738426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45978.71273738426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45978.71273738426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45978.71273738426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45978.71273738426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45978.71273738426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45978.71273738426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45978.71273738426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45978.71273738426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45978.71273738426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45978.71273738426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45978.71273738426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45978.71273738426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45978.71273738426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45978.71273738426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45978.71273738426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45978.71273738426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45978.71273738426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45978.71273738426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45978.71273738426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45978.71273738426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45978.71273738426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45978.71273738426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45978.71273738426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45978.71273738426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45978.71273738426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45978.71273738426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45978.71273738426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45978.71273738426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45978.71273738426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45978.71273738426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45978.71273738426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45978.71273738426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45978.71273738426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45978.71273738426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45978.71273738426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45978.71273738426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45978.71273738426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45978.71273738426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45978.71273738426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45978.71273738426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45978.71273738426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45978.71273738426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45978.71273738426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45978.71273738426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45978.71273738426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45978.71273738426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45978.71273738426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45978.71273738426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45978.71273738426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45978.71273738426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45978.71273738426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45978.71273738426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45978.71273738426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45978.71273738426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45978.71273738426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45978.71273738426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45978.71273738426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45978.71273738426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45978.71273738426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45978.71273738426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45978.71273738426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45978.71273738426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45978.71273738426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45978.71273738426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45978.71273738426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45978.71273738426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45978.71273738426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45978.71273738426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45978.71273738426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45978.71273738426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45978.71273738426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45978.71273738426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45978.71273738426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45978.71273738426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45978.71273738426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45978.71273738426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45978.71273738426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45978.71273738426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45978.71273738426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45978.71273738426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45978.71273738426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45978.71273738426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45978.71273738426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45978.71273738426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45978.71273738426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45978.71273738426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45978.71273738426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45978.71273738426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45978.71273738426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45978.71273738426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45978.71273738426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45978.71273738426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45978.71273738426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45978.71273738426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45978.71273738426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45978.71273738426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45978.71273738426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45978.71273738426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45978.71273738426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45978.71273738426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45978.71273738426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45978.71273738426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45978.71273738426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45978.71273738426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45978.71273738426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45978.71273738426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45978.71273738426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45978.71273738426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45978.71273738426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45978.71273738426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45978.71273738426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45978.71273738426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45978.71273738426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45978.71273738426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45978.71273738426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45978.71273738426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45978.71273738426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45978.71273738426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45978.71273738426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45978.71273738426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45978.71273738426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45978.71273738426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45978.71273738426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45978.71273738426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45978.71273738426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45978.71273738426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45978.71273738426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45978.71273738426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45978.71273738426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45978.71273738426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45978.71273738426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45978.71273738426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45978.71273738426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45978.71273738426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45978.71273738426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45978.71273738426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45978.71273738426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45978.71273738426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45978.71273738426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45978.71273738426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45978.71273738426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45978.71273738426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45978.71273738426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45978.71273738426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45978.71273738426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45978.71273738426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45978.71273738426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45978.71273738426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45978.71273738426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45978.71273738426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45978.71273738426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45978.71273738426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45978.71273738426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45978.71273738426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45978.71273738426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45978.71273738426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45978.71273738426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45978.71273738426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45978.71273738426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45978.71273738426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45978.71273738426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45978.71273738426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45978.71273738426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45978.71273738426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45978.71273738426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45978.71273738426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45978.71273738426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45978.71273738426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45978.71273738426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45978.71273738426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45978.71273738426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45978.71273738426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45978.71273738426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45978.71273738426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45978.71273738426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45978.71273738426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45978.71273738426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45978.71273738426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45978.71273738426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45978.71273738426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45978.71273738426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45978.71273738426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45978.71273738426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45978.71273738426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45978.71273738426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45978.71273738426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45978.71273738426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45978.71273738426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45978.71273738426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45978.71273738426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45978.71273738426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45978.71273738426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45978.71273738426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45978.71273738426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45978.71273738426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45978.71273738426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45978.71273738426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45978.71273738426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45978.71273738426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45978.71273738426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45978.71273738426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45978.71273738426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45978.71273738426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45978.71273738426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45978.71273738426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45978.71273738426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45978.71273738426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45978.71273738426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45978.71273738426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45978.71273738426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45978.71273738426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45978.71273738426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45978.71273738426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45978.71273738426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45978.71273738426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45978.71273738426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45978.71273738426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45978.71273738426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45978.71273738426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45978.71273738426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45978.71273738426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45978.71273738426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45978.71273738426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45978.71273738426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45978.71273738426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45978.71273738426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45978.71273738426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45978.71273738426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45978.71273738426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45978.71273738426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45978.71273738426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45978.71273738426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45978.71273738426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45978.71273738426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45978.71273738426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45978.71273738426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45978.71273738426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45978.71273738426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45978.71273738426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45978.71273738426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45978.71273738426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45978.71273738426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45978.71273738426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45978.71273738426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45978.71273738426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45978.71273738426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45978.71273738426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45978.71273738426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45978.71273738426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45978.71273738426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45978.71273738426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45978.71273738426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45978.71273738426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45978.71273738426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45978.71273738426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45978.71273738426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45978.71273738426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45978.71273738426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45978.71273738426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45978.71273738426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45978.71273738426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45978.71273738426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45978.71273738426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45978.71273738426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45978.71273738426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45978.71273738426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45978.71273738426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45978.71273738426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45978.71273738426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45978.71273738426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45978.71273738426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45978.71273738426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45978.71273738426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45978.71273738426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45978.71273738426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45978.71273738426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45978.71273738426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45978.71273738426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45978.71273738426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45978.71273738426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45978.71273738426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45978.71273738426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45978.71273738426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45978.71273738426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45978.71273738426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45978.71273738426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45978.71273738426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45978.71273738426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45978.71273738426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45978.71273738426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45978.71273738426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45978.71273738426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45978.71273738426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45978.71273738426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45978.71273738426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45978.71273738426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45978.71273738426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45978.71273738426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45978.71273738426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45978.71273738426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45978.71273738426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45978.71273738426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45978.71273738426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45978.71273738426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45978.71273738426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45978.71273738426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45978.71273738426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45978.71273738426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45978.71273738426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45978.71273738426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45978.71273738426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45978.71273738426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45978.71273738426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45978.71273738426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45978.71273738426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45978.71273738426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45978.71273738426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45978.71273738426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45978.71273738426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45978.71273738426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45978.71273738426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45978.71273738426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45978.71273738426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45978.71273738426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45978.71273738426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45978.71273738426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45978.71273738426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45978.71273738426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45978.71273738426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45978.71273738426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45978.71273738426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45978.71273738426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45978.71273738426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45978.71273738426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45978.71273738426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45978.71273738426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45978.71273738426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45978.71273738426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45978.71273738426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45978.71273738426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45978.71273738426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45978.71273738426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45978.71273738426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45978.71273738426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45978.71273738426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45978.71273738426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45978.71273738426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45978.71273738426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45978.71273738426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45978.71273738426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45978.71273738426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45978.71273738426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45978.71273738426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45978.71273738426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45978.71273738426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45978.71273738426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45978.71273738426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45978.71273738426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45978.71273738426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45978.71273738426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45978.71273738426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45978.71273738426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45978.71273738426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45978.71273738426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45978.71273738426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45978.71273738426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45978.71273738426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45978.71273738426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45978.71273738426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45978.71273738426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45978.71273738426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45978.71273738426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45978.71273738426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45978.71273738426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45978.71273738426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45978.71273738426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45978.71273738426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45978.71273738426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45978.71273738426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45978.71273738426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45978.71273738426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45978.71273738426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45978.71273738426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45978.71273738426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45978.71273738426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45978.71273738426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45978.71273738426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45978.71273738426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45978.71273738426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45978.71273738426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45978.71273738426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45978.71273738426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45978.71273738426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45978.71273738426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45978.71273738426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45978.71273738426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45978.71273738426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45978.71273738426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45978.71273738426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45978.71273738426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45978.71273738426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45978.71273738426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45978.71273738426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45978.71273738426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45978.71273738426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45978.71273738426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45978.71273738426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45978.71273738426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45978.71273738426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45978.71273738426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45978.71273738426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45978.71273738426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45978.71273738426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45978.71273738426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45978.71273738426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45978.71273738426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45978.71273738426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45978.71273738426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45978.71273738426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45978.71273738426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45978.71273738426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45978.71273738426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45978.71273738426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45978.71273738426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45978.71273738426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45978.71273738426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45978.71273738426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45978.71273738426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45978.71273738426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45978.71273738426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45978.71273738426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45978.71273738426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45978.71273738426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45978.71273738426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45978.71273738426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45978.71273738426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45978.71273738426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45978.71273738426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45978.71273738426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45978.71273738426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45978.71273738426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45978.71273738426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45978.71273738426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45978.71273738426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45978.71273738426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45978.71273738426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45978.71273738426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45978.71273738426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45978.71273738426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45978.71273738426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45978.71273738426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45978.71273738426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45978.71273738426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45978.71273738426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45978.71273738426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45978.71273738426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45978.71273738426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45978.71273738426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45978.71273738426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45978.71273738426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45978.71273738426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45978.71273738426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45978.71273738426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45978.71273738426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45978.71273738426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45978.71273738426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45978.71273738426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45978.71273738426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45978.71273738426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45978.71273738426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45978.71273738426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45978.71273738426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45978.71273738426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45978.71273738426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45978.71273738426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45978.71273738426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45978.71273738426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45978.71273738426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45978.71273738426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45978.71273738426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45978.71273738426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45978.71273738426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45978.71273738426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45978.71273738426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45978.71273738426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45978.71273738426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45978.71273738426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45978.71273738426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45978.71273738426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45978.71273738426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45978.71273738426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45978.71273738426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45978.71273738426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45978.71273738426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45978.71273738426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45978.71273738426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45978.71273738426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45978.71273738426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45978.71273738426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45978.71273738426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45978.71273738426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45978.71273738426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45978.71273738426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45978.71273738426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45978.71273738426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45978.71273738426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45978.71273738426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45978.71273738426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45978.71273738426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45978.71273738426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45978.71273738426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45978.71273738426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45978.71273738426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45978.71273738426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45978.71273738426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45978.71273738426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45978.71273738426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45978.71273738426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45978.71273738426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45978.71273738426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45978.71273738426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45978.71273738426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45978.71273738426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45978.71273738426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45978.71273738426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45978.71273738426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45978.71273738426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45978.71273738426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45978.71273738426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45978.71273738426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45978.71273738426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45978.71273738426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45978.71273738426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45978.71273738426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45978.71273738426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45978.71273738426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45978.71273738426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45978.71273738426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45978.71273738426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45978.71273738426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45978.71273738426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45978.71273738426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45978.71273738426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45978.71273738426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45978.71273738426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45978.71273738426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45978.71273738426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45978.71273738426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45978.71273738426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45978.71273738426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45978.71273738426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45978.71273738426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45978.71273738426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45978.71273738426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45978.71273738426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45978.71273738426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45978.71273738426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45978.71273738426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45978.71273738426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45978.71273738426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45978.71273738426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45978.71273738426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45978.71273738426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45978.71273738426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45978.71273738426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45978.71273738426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45978.71273738426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45978.71273738426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45978.71273738426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45978.71273738426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45978.71273738426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45978.71273738426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45978.71273738426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45978.71273738426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45978.71273738426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45978.71273738426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45978.71273738426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45978.71273738426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45978.71273738426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45978.71273738426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45978.71273738426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45978.71273738426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45978.71273738426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45978.71273738426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45978.71273738426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45978.71273738426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45978.71273738426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45978.71273738426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45978.71273738426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45978.71273738426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45978.71273738426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45978.71273738426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45978.71273738426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45978.71273738426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45978.71273738426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45978.71273738426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45978.71273738426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45978.71273738426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45978.71273738426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45978.71273738426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45978.71273738426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45978.71273738426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45978.71273738426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45978.71273738426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45978.71273738426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45978.71273738426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45978.71273738426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45978.71273738426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45978.71273738426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45978.71273738426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45978.71273738426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45978.71273738426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45978.71273738426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45978.71273738426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45978.71273738426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45978.71273738426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45978.71273738426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45978.71273738426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45978.71273738426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45978.71273738426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45978.71273738426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45978.71273738426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45978.71273738426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45978.71273738426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45978.71273738426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45978.71273738426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45978.71273738426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45978.71273738426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45978.71273738426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45978.71273738426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45978.71273738426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45978.71273738426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45978.71273738426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45978.71273738426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45978.71273738426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45978.71273738426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45978.71273738426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45978.71273738426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45978.71273738426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45978.71273738426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45978.71273738426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45978.71273738426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45978.71273738426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45978.71273738426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45978.71273738426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45978.71273738426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45978.71273738426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45978.71273738426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45978.71273738426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45978.71273738426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45978.71273738426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45978.71273738426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45978.71273738426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45978.71273738426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45978.71273738426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45978.71273738426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45978.71273738426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45978.71273738426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45978.71273738426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45978.71273738426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45978.71273738426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45978.71273738426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45978.71273738426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45978.71273738426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45978.71273738426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45978.71273738426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45978.71273738426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45978.71273738426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45978.71273738426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45978.71273738426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45978.71273738426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45978.71273738426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45978.71273738426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45978.71273738426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45978.71273738426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45978.71273738426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45978.71273738426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45978.71273738426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45978.71273738426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45978.71273738426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45978.71273738426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45978.71273738426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45978.71273738426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45978.71273738426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45978.71273738426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45978.71273738426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45978.71273738426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45978.71273738426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45978.71273738426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45978.71273738426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45978.71273738426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45978.71273738426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45978.71273738426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45978.71273738426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45978.71273738426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45978.71273738426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45978.71273738426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45978.71273738426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45978.71273738426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45978.71273738426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45978.71273738426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45978.71273738426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45978.71273738426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45978.71273738426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45978.71273738426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45978.71273738426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45978.71273738426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45978.71273738426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45978.71273738426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45978.71273738426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45978.71273738426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45978.71273738426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45978.71273738426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45978.71273738426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45978.71273738426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45978.71273738426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45978.71273738426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45978.71273738426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45978.71273738426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45978.71273738426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45978.71273738426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45978.71273738426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45978.71273738426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45978.71273738426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45978.71273738426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45978.71273738426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45978.71273738426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45978.71273738426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45978.71273738426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45978.71273738426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45978.71273738426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45978.71273738426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45978.71273738426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45978.71273738426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45978.71273738426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45978.71273738426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45978.71273738426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45978.71273738426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45978.71273738426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45978.71273738426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45978.71273738426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45978.71273738426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45978.71273738426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45978.71273738426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45978.71273738426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45978.71273738426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45978.71273738426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45978.71273738426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45978.71273738426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45978.71273738426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45978.71273738426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45978.71273738426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45978.71273738426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45978.71273738426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45978.71273738426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45978.71273738426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45978.71273738426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45978.71273738426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45978.71273738426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45978.71273738426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45978.71273738426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45978.71273738426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45978.71273738426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45978.71273738426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45978.71273738426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45978.71273738426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45978.71273738426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45978.71273738426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45978.71273738426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45978.71273738426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45978.71273738426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45978.71273738426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45978.71273738426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45978.71273738426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45978.71273738426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45978.71273738426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45978.71273738426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45978.71273738426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45978.71273738426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45978.71273738426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45978.71273738426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45978.71273738426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45978.71273738426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45978.71273738426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45978.71273738426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45978.71273738426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45978.71273738426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45978.71273738426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45978.71273738426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45978.71273738426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45978.71273738426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45978.71273738426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45978.71273738426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45978.71273738426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45978.71273738426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45978.71273738426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45978.71273738426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45978.71273738426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45978.71273738426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45978.71273738426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45978.71273738426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45978.71273738426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45978.71273738426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45978.71273738426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45978.71273738426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45978.71273738426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45978.71273738426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45978.71273738426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45978.71273738426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45978.71273738426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45978.71273738426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45978.71273738426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45978.71273738426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45978.71273738426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987" ca="1" si="16">IFERROR(NOW()-F973,"-")</f>
        <v>45978.71273738426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45978.71273738426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45978.71273738426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45978.71273738426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45978.71273738426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45978.71273738426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45978.71273738426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45978.71273738426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45978.71273738426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45978.71273738426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45978.71273738426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45978.71273738426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45978.71273738426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45978.71273738426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45978.71273738426</v>
      </c>
      <c r="H987" s="22"/>
      <c r="I987" s="19" t="str">
        <f>IFERROR(VLOOKUP(D987,DB!A:F,6,0),"")</f>
        <v/>
      </c>
      <c r="J987" s="18" t="str">
        <f>IFERROR(VLOOKUP(D987,DB!A:G,7,0),"")</f>
        <v/>
      </c>
      <c r="K987" s="45"/>
      <c r="L987" s="23" t="str">
        <f>IFERROR(VLOOKUP(D987,DB!A:I,9,0),"")</f>
        <v/>
      </c>
    </row>
  </sheetData>
  <dataValidations count="2">
    <dataValidation allowBlank="1" showInputMessage="1" showErrorMessage="1" sqref="E1" xr:uid="{5914219A-CB83-432D-936A-CC0CB6F3982A}"/>
    <dataValidation type="list" allowBlank="1" showInputMessage="1" showErrorMessage="1" sqref="E2:E9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275.23201979166333</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0.1972396990749985</v>
      </c>
      <c r="H3" s="95">
        <v>45978.208923611113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45978.71273738426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45978.71273738426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45978.71273738426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45978.71273738426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45978.71273738426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45978.71273738426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45978.71273738426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45978.71273738426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45978.71273738426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45978.71273738426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45978.71273738426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45978.71273738426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45978.71273738426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45978.71273738426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45978.71273738426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45978.71273738426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45978.71273738426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45978.71273738426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45978.71273738426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45978.71273738426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45978.71273738426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45978.71273738426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45978.71273738426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45978.71273738426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45978.71273738426</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workbookViewId="0">
      <selection activeCell="D19" sqref="D1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86.880677199071215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52.52386006944289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30.051626273147122</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6">
        <v>45977.514803240738</v>
      </c>
      <c r="G5" s="111">
        <f t="shared" ref="G5:G8" ca="1" si="2">IFERROR(NOW()-F5,"")</f>
        <v>1.1979341435217066</v>
      </c>
      <c r="H5" s="136">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1</v>
      </c>
      <c r="D6" s="109" t="s">
        <v>38419</v>
      </c>
      <c r="E6" s="109" t="s">
        <v>39021</v>
      </c>
      <c r="F6" s="136">
        <v>45978.657511574071</v>
      </c>
      <c r="G6" s="111">
        <f t="shared" ca="1" si="2"/>
        <v>5.5225810188858304E-2</v>
      </c>
      <c r="H6" s="136">
        <v>45978.651631944442</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s="109"/>
      <c r="E7" s="109"/>
      <c r="F7" s="109"/>
      <c r="G7" s="109">
        <f t="shared" ca="1" si="2"/>
        <v>45978.71273738426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45978.71273738426</v>
      </c>
      <c r="H8" s="109"/>
      <c r="I8" s="109" t="str">
        <f>IFERROR(VLOOKUP(D8,DB!A:F,6,0),"")</f>
        <v/>
      </c>
      <c r="J8" s="109" t="str">
        <f>IFERROR(VLOOKUP(D8,DB!A:G,7,0),"")</f>
        <v/>
      </c>
      <c r="K8" s="109"/>
      <c r="L8" s="109" t="str">
        <f>IFERROR(VLOOKUP(D8,DB!A:I,9,0),"")</f>
        <v/>
      </c>
    </row>
    <row r="9" spans="1:13">
      <c r="A9" s="109"/>
      <c r="B9" s="109" t="str">
        <f>IFERROR(VLOOKUP(D9,DB!A:K,11,0),"")</f>
        <v>R5</v>
      </c>
      <c r="C9" s="109"/>
      <c r="D9" s="109" t="s">
        <v>6419</v>
      </c>
      <c r="E9" s="109"/>
      <c r="F9" s="109"/>
      <c r="G9" s="109">
        <f t="shared" ref="G9:G71" ca="1" si="3">IFERROR(NOW()-F9,"")</f>
        <v>45978.71273738426</v>
      </c>
      <c r="H9" s="109"/>
      <c r="I9" s="109" t="str">
        <f>IFERROR(VLOOKUP(D9,DB!A:F,6,0),"")</f>
        <v>SCECO</v>
      </c>
      <c r="J9" s="109" t="str">
        <f>IFERROR(VLOOKUP(D9,DB!A:G,7,0),"")</f>
        <v>Good</v>
      </c>
      <c r="K9" s="109"/>
      <c r="L9" s="109" t="str">
        <f>IFERROR(VLOOKUP(D9,DB!A:I,9,0),"")</f>
        <v>Zain</v>
      </c>
    </row>
    <row r="10" spans="1:13">
      <c r="A10" s="109"/>
      <c r="B10" s="109" t="str">
        <f>IFERROR(VLOOKUP(D10,DB!A:K,11,0),"")</f>
        <v/>
      </c>
      <c r="C10" s="109"/>
      <c r="D10" s="109"/>
      <c r="E10" s="109"/>
      <c r="F10" s="109"/>
      <c r="G10" s="109">
        <f t="shared" ca="1" si="3"/>
        <v>45978.71273738426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45978.71273738426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45978.71273738426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45978.71273738426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45978.71273738426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45978.71273738426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45978.71273738426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45978.71273738426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45978.71273738426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45978.71273738426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45978.71273738426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45978.71273738426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45978.71273738426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45978.71273738426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45978.71273738426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45978.71273738426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45978.71273738426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45978.71273738426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45978.71273738426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45978.71273738426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45978.71273738426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45978.71273738426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45978.71273738426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45978.71273738426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45978.71273738426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45978.71273738426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45978.71273738426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45978.71273738426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45978.71273738426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45978.71273738426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45978.71273738426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45978.71273738426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45978.71273738426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45978.71273738426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45978.71273738426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45978.71273738426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45978.71273738426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45978.71273738426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45978.71273738426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45978.71273738426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45978.71273738426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45978.71273738426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45978.71273738426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45978.71273738426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45978.71273738426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45978.71273738426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45978.71273738426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45978.71273738426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45978.71273738426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45978.71273738426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45978.71273738426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45978.71273738426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45978.71273738426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45978.71273738426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45978.71273738426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45978.71273738426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45978.71273738426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45978.71273738426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45978.71273738426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45978.71273738426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45978.71273738426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45978.71273738426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45978.71273738426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45978.71273738426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45978.71273738426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45978.71273738426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45978.71273738426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45978.71273738426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45978.71273738426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45978.71273738426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45978.71273738426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45978.71273738426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45978.71273738426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45978.71273738426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45978.71273738426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45978.71273738426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45978.71273738426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45978.71273738426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45978.71273738426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45978.71273738426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45978.71273738426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45978.71273738426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45978.71273738426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45978.71273738426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45978.71273738426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45978.71273738426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45978.71273738426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45978.71273738426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45978.71273738426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45978.71273738426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45978.71273738426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45978.71273738426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45978.71273738426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45978.71273738426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45978.71273738426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45978.71273738426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45978.71273738426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45978.71273738426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45978.71273738426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45978.71273738426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45978.71273738426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45978.71273738426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45978.71273738426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45978.71273738426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45978.71273738426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45978.71273738426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45978.71273738426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45978.71273738426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45978.71273738426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45978.71273738426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45978.71273738426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45978.71273738426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45978.71273738426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45978.71273738426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45978.71273738426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45978.71273738426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45978.71273738426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45978.71273738426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45978.71273738426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45978.71273738426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45978.71273738426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45978.71273738426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45978.71273738426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45978.71273738426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45978.71273738426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45978.71273738426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45978.71273738426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45978.71273738426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45978.71273738426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45978.71273738426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45978.71273738426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45978.71273738426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45978.71273738426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45978.71273738426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45978.71273738426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45978.71273738426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45978.71273738426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45978.71273738426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45978.71273738426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45978.71273738426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45978.71273738426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45978.71273738426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45978.71273738426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45978.71273738426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45978.71273738426</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34529</v>
      </c>
      <c r="E2" s="109" t="s">
        <v>39100</v>
      </c>
      <c r="F2" s="121">
        <v>45978.650567129633</v>
      </c>
      <c r="G2" s="104">
        <f t="shared" ref="G2:G54" ca="1" si="0">IFERROR(NOW()-F2,"-")</f>
        <v>6.2170254626835231E-2</v>
      </c>
      <c r="H2" s="121">
        <v>45978.650567129633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45978.71273738426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45978.71273738426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45978.71273738426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45978.71273738426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45978.71273738426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45978.71273738426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45978.71273738426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45978.71273738426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45978.71273738426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45978.71273738426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45978.71273738426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45978.71273738426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45978.71273738426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45978.71273738426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45978.71273738426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45978.71273738426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45978.71273738426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45978.71273738426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45978.71273738426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45978.71273738426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45978.71273738426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45978.71273738426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45978.71273738426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45978.71273738426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45978.71273738426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45978.71273738426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45978.71273738426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45978.71273738426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45978.71273738426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45978.71273738426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45978.71273738426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45978.71273738426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45978.71273738426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45978.71273738426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45978.71273738426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45978.71273738426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45978.71273738426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45978.71273738426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45978.71273738426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45978.71273738426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45978.71273738426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45978.71273738426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45978.71273738426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45978.71273738426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45978.71273738426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45978.71273738426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45978.71273738426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45978.71273738426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45978.71273738426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45978.71273738426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45978.71273738426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45978.71273738426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45978.71273738426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45978.71273738426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45978.71273738426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45978.71273738426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45978.71273738426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45978.71273738426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45978.71273738426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45978.71273738426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45978.71273738426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45978.71273738426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45978.71273738426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45978.71273738426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45978.71273738426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45978.71273738426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45978.71273738426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45978.71273738426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45978.71273738426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45978.71273738426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45978.71273738426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45978.71273738426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45978.71273738426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45978.71273738426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45978.71273738426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45978.71273738426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45978.71273738426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45978.71273738426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45978.71273738426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45978.71273738426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45978.71273738426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45978.71273738426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45978.71273738426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45978.71273738426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45978.71273738426</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45978.71273738426</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2025-11-17T14:08:16Z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