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04" documentId="13_ncr:1_{F6CB121F-512D-4AA6-A0C1-0FB36C537598}" xr6:coauthVersionLast="47" xr6:coauthVersionMax="47" xr10:uidLastSave="{1BCAB99D-661D-4CBB-8765-C07F2283BD71}"/>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 i="5"/>
  <c r="G4" i="5"/>
  <c r="I4" i="5"/>
  <c r="J4" i="5"/>
  <c r="L4" i="5"/>
  <c r="L3" i="1"/>
  <c r="L4" i="1"/>
  <c r="L5" i="1"/>
  <c r="L6" i="1"/>
  <c r="L7" i="1"/>
  <c r="L8" i="1"/>
  <c r="L9" i="1"/>
  <c r="L10" i="1"/>
  <c r="L11" i="1"/>
  <c r="L12" i="1"/>
  <c r="L13" i="1"/>
  <c r="L14" i="1"/>
  <c r="L15" i="1"/>
  <c r="L16" i="1"/>
  <c r="L17" i="1"/>
  <c r="L18" i="1"/>
  <c r="L19" i="1"/>
  <c r="L20" i="1"/>
  <c r="L21" i="1"/>
  <c r="J3" i="1"/>
  <c r="J4" i="1"/>
  <c r="J5" i="1"/>
  <c r="J6" i="1"/>
  <c r="J7" i="1"/>
  <c r="J8" i="1"/>
  <c r="J9" i="1"/>
  <c r="J10" i="1"/>
  <c r="J11" i="1"/>
  <c r="J12" i="1"/>
  <c r="J13" i="1"/>
  <c r="J14" i="1"/>
  <c r="J15" i="1"/>
  <c r="J16" i="1"/>
  <c r="J17" i="1"/>
  <c r="J18" i="1"/>
  <c r="J19" i="1"/>
  <c r="J20" i="1"/>
  <c r="J21" i="1"/>
  <c r="I3" i="1"/>
  <c r="I4" i="1"/>
  <c r="I5" i="1"/>
  <c r="I6" i="1"/>
  <c r="I7" i="1"/>
  <c r="I8" i="1"/>
  <c r="I9" i="1"/>
  <c r="I10" i="1"/>
  <c r="I11" i="1"/>
  <c r="I12" i="1"/>
  <c r="I13" i="1"/>
  <c r="I14" i="1"/>
  <c r="I15" i="1"/>
  <c r="I16" i="1"/>
  <c r="I17" i="1"/>
  <c r="I18" i="1"/>
  <c r="I19" i="1"/>
  <c r="I20" i="1"/>
  <c r="I21" i="1"/>
  <c r="G3" i="1"/>
  <c r="G4" i="1"/>
  <c r="G5" i="1"/>
  <c r="G6" i="1"/>
  <c r="G7" i="1"/>
  <c r="G8" i="1"/>
  <c r="G9" i="1"/>
  <c r="G10" i="1"/>
  <c r="G11" i="1"/>
  <c r="G12" i="1"/>
  <c r="G13" i="1"/>
  <c r="G14" i="1"/>
  <c r="G15" i="1"/>
  <c r="G16" i="1"/>
  <c r="G17" i="1"/>
  <c r="G18" i="1"/>
  <c r="G19" i="1"/>
  <c r="G20" i="1"/>
  <c r="G21" i="1"/>
  <c r="B3" i="1"/>
  <c r="B4" i="1"/>
  <c r="B5" i="1"/>
  <c r="B6" i="1"/>
  <c r="B7" i="1"/>
  <c r="B8" i="1"/>
  <c r="B9" i="1"/>
  <c r="B10" i="1"/>
  <c r="B11" i="1"/>
  <c r="B12" i="1"/>
  <c r="B13" i="1"/>
  <c r="B14" i="1"/>
  <c r="B15" i="1"/>
  <c r="B16" i="1"/>
  <c r="B17" i="1"/>
  <c r="B18" i="1"/>
  <c r="B19" i="1"/>
  <c r="B20" i="1"/>
  <c r="B2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<sst xmlns="http://schemas.openxmlformats.org/spreadsheetml/2006/main" count="180304" uniqueCount="39134">
  <si>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</si>
  <si>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</si>
  <si>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</si>
  <si>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</si>
  <si>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</si>
  <si>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</si>
  <si>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</si>
  <si>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</si>
  <si>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</si>
  <si>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</si>
  <si>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</si>
  <si>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</si>
  <si>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</si>
  <si>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</si>
  <si>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</si>
  <si>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</si>
  <si>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</si>
  <si>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</si>
  <si>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</si>
  <si>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</si>
  <si>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</si>
  <si>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</si>
  <si>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</si>
  <si>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</si>
  <si>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</si>
  <si>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</si>
  <si>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</si>
  <si>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</si>
  <si>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</si>
  <si>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</si>
  <si>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</si>
  <si>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</si>
  <si>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</si>
  <si>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</si>
  <si>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</si>
  <si>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</si>
  <si>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</si>
  <si>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</si>
  <si>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</si>
  <si>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</si>
  <si>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</si>
  <si>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</si>
  <si>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</si>
  <si>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</si>
  <si>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</si>
  <si>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</si>
  <si>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</si>
  <si>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</si>
  <si>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</si>
  <si>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</si>
  <si>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</si>
  <si>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</si>
  <si>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</si>
  <si>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</si>
  <si>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</si>
  <si>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</si>
  <si>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</si>
  <si>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</si>
  <si>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</si>
  <si>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</si>
  <si>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</si>
  <si>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</si>
  <si>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</si>
  <si>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</si>
  <si>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</si>
  <si>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</si>
  <si>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</si>
  <si>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</si>
  <si>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</si>
  <si>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</si>
  <si>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</si>
  <si>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</si>
  <si>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</si>
  <si>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</si>
  <si>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</si>
  <si>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</si>
  <si>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</si>
  <si>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</si>
  <si>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</si>
  <si>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</si>
  <si>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</si>
  <si>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</si>
  <si>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</si>
  <si>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</si>
  <si>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</si>
  <si>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</si>
  <si>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</si>
  <si>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</si>
  <si>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</si>
  <si>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</si>
  <si>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</si>
  <si>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</si>
  <si>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</si>
  <si>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</si>
  <si>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</si>
  <si>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</si>
  <si>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</si>
  <si>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</si>
  <si>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</si>
  <si>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</si>
  <si>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</si>
  <si>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</si>
  <si>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</si>
  <si>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</si>
  <si>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</si>
  <si>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</si>
  <si>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</si>
  <si>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</si>
  <si>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</si>
  <si>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</si>
  <si>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</si>
  <si>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</si>
  <si>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</si>
  <si>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</si>
  <si>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</si>
  <si>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</si>
  <si>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</si>
  <si>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</si>
  <si>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</si>
  <si>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</si>
  <si>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</si>
  <si>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</si>
  <si>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</si>
  <si>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</si>
  <si>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</si>
  <si>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</si>
  <si>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</si>
  <si>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</si>
  <si>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</si>
  <si>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</si>
  <si>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</si>
  <si>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</si>
  <si>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</si>
  <si>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</si>
  <si>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</si>
  <si>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</si>
  <si>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</si>
  <si>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</si>
  <si>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</si>
  <si>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</si>
  <si>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</si>
  <si>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</si>
  <si>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</si>
  <si>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</si>
  <si>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</si>
  <si>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</si>
  <si>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</si>
  <si>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</si>
  <si>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</si>
  <si>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</si>
  <si>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</si>
  <si>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</si>
  <si>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</si>
  <si>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</si>
  <si>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</si>
  <si>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</si>
  <si>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</si>
  <si>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</si>
  <si>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</si>
  <si>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</si>
  <si>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</si>
  <si>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</si>
  <si>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</si>
  <si>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</si>
  <si>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</si>
  <si>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</si>
  <si>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</si>
  <si>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</si>
  <si>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</si>
  <si>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</si>
  <si>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</si>
  <si>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</si>
  <si>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</si>
  <si>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</si>
  <si>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</si>
  <si>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</si>
  <si>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</si>
  <si>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</si>
  <si>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</si>
  <si>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</si>
  <si>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</si>
  <si>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</si>
  <si>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</si>
  <si>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</si>
  <si>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</si>
  <si>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</si>
  <si>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</si>
  <si>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</si>
  <si>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</si>
  <si>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</si>
  <si>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</si>
  <si>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</si>
  <si>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</si>
  <si>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</si>
  <si>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</si>
  <si>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</si>
  <si>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</si>
  <si>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</si>
  <si>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</si>
  <si>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</si>
  <si>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</si>
  <si>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</si>
  <si>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</si>
  <si>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</si>
  <si>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</si>
  <si>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</si>
  <si>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</si>
  <si>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</si>
  <si>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</si>
  <si>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</si>
  <si>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</si>
  <si>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</si>
  <si>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</si>
  <si>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</si>
  <si>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</si>
  <si>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</si>
  <si>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</si>
  <si>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</si>
  <si>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</si>
  <si>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</si>
  <si>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</si>
  <si>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</si>
  <si>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</si>
  <si>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</si>
  <si>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</si>
  <si>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</si>
  <si>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</si>
  <si>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</si>
  <si>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</si>
  <si>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</si>
  <si>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</si>
  <si>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</si>
  <si>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</si>
  <si>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</si>
  <si>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</si>
  <si>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</si>
  <si>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</si>
  <si>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</si>
  <si>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</si>
  <si>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</si>
  <si>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</si>
  <si>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</si>
  <si>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</si>
  <si>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</si>
  <si>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</si>
  <si>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</si>
  <si>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</si>
  <si>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</si>
  <si>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</si>
  <si>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</si>
  <si>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</si>
  <si>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</si>
  <si>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</si>
  <si>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</si>
  <si>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</si>
  <si>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</si>
  <si>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</si>
  <si>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</si>
  <si>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</si>
  <si>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</si>
  <si>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</si>
  <si>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</si>
  <si>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</si>
  <si>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</si>
  <si>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</si>
  <si>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</si>
  <si>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</si>
  <si>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</si>
  <si>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</si>
  <si>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</si>
  <si>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</si>
  <si>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</si>
  <si>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</si>
  <si>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</si>
  <si>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</si>
  <si>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</si>
  <si>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</si>
  <si>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</si>
  <si>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</si>
  <si>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</si>
  <si>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</si>
  <si>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</si>
  <si>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</si>
  <si>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</si>
  <si>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</si>
  <si>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</si>
  <si>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</si>
  <si>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</si>
  <si>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</si>
  <si>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</si>
  <si>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</si>
  <si>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</si>
  <si>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</si>
  <si>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</si>
  <si>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</si>
  <si>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</si>
  <si>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</si>
  <si>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</si>
  <si>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</si>
  <si>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</si>
  <si>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</si>
  <si>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</si>
  <si>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</si>
  <si>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</si>
  <si>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</si>
  <si>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</si>
  <si>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</si>
  <si>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</si>
  <si>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</si>
  <si>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</si>
  <si>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</si>
  <si>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</si>
  <si>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</si>
  <si>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</si>
  <si>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</si>
  <si>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</si>
  <si>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</si>
  <si>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</si>
  <si>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</si>
  <si>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</si>
  <si>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</si>
  <si>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</si>
  <si>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</si>
  <si>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</si>
  <si>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</si>
  <si>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</si>
  <si>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</si>
  <si>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</si>
  <si>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</si>
  <si>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</si>
  <si>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</si>
  <si>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</si>
  <si>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</si>
  <si>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</si>
  <si>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</si>
  <si>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</si>
  <si>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</si>
  <si>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</si>
  <si>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</si>
  <si>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</si>
  <si>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</si>
  <si>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</si>
  <si>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</si>
  <si>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</si>
  <si>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</si>
  <si>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</si>
  <si>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</si>
  <si>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</si>
  <si>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</si>
  <si>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</si>
  <si>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</si>
  <si>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</si>
  <si>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</si>
  <si>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</si>
  <si>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</si>
  <si>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</si>
  <si>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</si>
  <si>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</si>
  <si>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</si>
  <si>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</si>
  <si>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</si>
  <si>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</si>
  <si>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</si>
  <si>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</si>
  <si>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</si>
  <si>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</si>
  <si>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</si>
  <si>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</si>
  <si>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</si>
  <si>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</si>
  <si>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</si>
  <si>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</si>
  <si>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</si>
  <si>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</si>
  <si>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</si>
  <si>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</si>
  <si>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</si>
  <si>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</si>
  <si>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</si>
  <si>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</si>
  <si>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</si>
  <si>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</si>
  <si>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</si>
  <si>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</si>
  <si>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</si>
  <si>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</si>
  <si>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</si>
  <si>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</si>
  <si>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</si>
  <si>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</si>
  <si>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</si>
  <si>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</si>
  <si>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</si>
  <si>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</si>
  <si>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</si>
  <si>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</si>
  <si>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</si>
  <si>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</si>
  <si>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</si>
  <si>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</si>
  <si>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</si>
  <si>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</si>
  <si>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</si>
  <si>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</si>
  <si>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</si>
  <si>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</si>
  <si>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</si>
  <si>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</si>
  <si>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</si>
  <si>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</si>
  <si>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</si>
  <si>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</si>
  <si>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</si>
  <si>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</si>
  <si>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</si>
  <si>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</si>
  <si>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</si>
  <si>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</si>
  <si>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</si>
  <si>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</si>
  <si>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</si>
  <si>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</si>
  <si>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</si>
  <si>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</si>
  <si>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</si>
  <si>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</si>
  <si>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</si>
  <si>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</si>
  <si>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</si>
  <si>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</si>
  <si>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</si>
  <si>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</si>
  <si>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</si>
  <si>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</si>
  <si>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</si>
  <si>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</si>
  <si>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</si>
  <si>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</si>
  <si>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</si>
  <si>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</si>
  <si>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</si>
  <si>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</si>
  <si>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</si>
  <si>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</si>
  <si>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</si>
  <si>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</si>
  <si>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</si>
  <si>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</si>
  <si>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</si>
  <si>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</si>
  <si>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</si>
  <si>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</si>
  <si>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</si>
  <si>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</si>
  <si>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</si>
  <si>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</si>
  <si>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</si>
  <si>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</si>
  <si>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</si>
  <si>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</si>
  <si>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</si>
  <si>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</si>
  <si>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</si>
  <si>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</si>
  <si>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</si>
  <si>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</si>
  <si>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</si>
  <si>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</si>
  <si>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</si>
  <si>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</si>
  <si>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</si>
  <si>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</si>
  <si>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</si>
  <si>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</si>
  <si>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</si>
  <si>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</si>
  <si>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</si>
  <si>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</si>
  <si>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</si>
  <si>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</si>
  <si>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</si>
  <si>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</si>
  <si>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</si>
  <si>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</si>
  <si>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</si>
  <si>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</si>
  <si>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</si>
  <si>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</si>
  <si>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</si>
  <si>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</si>
  <si>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</si>
  <si>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</si>
  <si>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</si>
  <si>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</si>
  <si>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</si>
  <si>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</si>
  <si>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</si>
  <si>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</si>
  <si>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</si>
  <si>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</si>
  <si>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</si>
  <si>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</si>
  <si>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</si>
  <si>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</si>
  <si>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</si>
  <si>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</si>
  <si>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</si>
  <si>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</si>
  <si>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</si>
  <si>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</si>
  <si>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</si>
  <si>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</si>
  <si>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</si>
  <si>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</si>
  <si>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</si>
  <si>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</si>
  <si>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</si>
  <si>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</si>
  <si>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</si>
  <si>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</si>
  <si>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</si>
  <si>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</si>
  <si>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</si>
  <si>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</si>
  <si>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</si>
  <si>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</si>
  <si>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</si>
  <si>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</si>
  <si>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</si>
  <si>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</si>
  <si>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</si>
  <si>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</si>
  <si>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</si>
  <si>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</si>
  <si>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</si>
  <si>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</si>
  <si>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</si>
  <si>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</si>
  <si>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</si>
  <si>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</si>
  <si>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</si>
  <si>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</si>
  <si>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</si>
  <si>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</si>
  <si>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</si>
  <si>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</si>
  <si>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</si>
  <si>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</si>
  <si>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</si>
  <si>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</si>
  <si>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</si>
  <si>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</si>
  <si>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</si>
  <si>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</si>
  <si>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</si>
  <si>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</si>
  <si>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</si>
  <si>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</si>
  <si>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</si>
  <si>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</si>
  <si>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</si>
  <si>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</si>
  <si>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</si>
  <si>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</si>
  <si>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</si>
  <si>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</si>
  <si>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</si>
  <si>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</si>
  <si>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</si>
  <si>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</si>
  <si>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</si>
  <si>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</si>
  <si>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</si>
  <si>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</si>
  <si>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</si>
  <si>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</si>
  <si>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</si>
  <si>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</si>
  <si>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</si>
  <si>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</si>
  <si>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</si>
  <si>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</si>
  <si>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</si>
  <si>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</si>
  <si>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</si>
  <si>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</si>
  <si>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</si>
  <si>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</si>
  <si>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</si>
  <si>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</si>
  <si>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</si>
  <si>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</si>
  <si>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</si>
  <si>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</si>
  <si>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</si>
  <si>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</si>
  <si>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</si>
  <si>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</si>
  <si>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</si>
  <si>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</si>
  <si>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</si>
  <si>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</si>
  <si>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</si>
  <si>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</si>
  <si>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</si>
  <si>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</si>
  <si>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</si>
  <si>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</si>
  <si>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</si>
  <si>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</si>
  <si>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</si>
  <si>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</si>
  <si>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</si>
  <si>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</si>
  <si>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</si>
  <si>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</si>
  <si>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</si>
  <si>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</si>
  <si>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</si>
  <si>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</si>
  <si>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</si>
  <si>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</si>
  <si>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</si>
  <si>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</si>
  <si>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</si>
  <si>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</si>
  <si>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</si>
  <si>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</si>
  <si>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</si>
  <si>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</si>
  <si>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</si>
  <si>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</si>
  <si>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</si>
  <si>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</si>
  <si>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</si>
  <si>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</si>
  <si>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</si>
  <si>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</si>
  <si>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</si>
  <si>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</si>
  <si>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</si>
  <si>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</si>
  <si>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</si>
  <si>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</si>
  <si>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</si>
  <si>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</si>
  <si>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</si>
  <si>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</si>
  <si>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</si>
  <si>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</si>
  <si>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</si>
  <si>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</si>
  <si>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</si>
  <si>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</si>
  <si>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</si>
  <si>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</si>
  <si>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</si>
  <si>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</si>
  <si>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</si>
  <si>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</si>
  <si>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</si>
  <si>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</si>
  <si>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</si>
  <si>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</si>
  <si>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</si>
  <si>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</si>
  <si>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</si>
  <si>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</si>
  <si>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</si>
  <si>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</si>
  <si>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</si>
  <si>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</si>
  <si>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</si>
  <si>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</si>
  <si>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</si>
  <si>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</si>
  <si>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</si>
  <si>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</si>
  <si>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</si>
  <si>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</si>
  <si>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</si>
  <si>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</si>
  <si>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</si>
  <si>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</si>
  <si>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</si>
  <si>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</si>
  <si>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</si>
  <si>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</si>
  <si>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</si>
  <si>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</si>
  <si>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</si>
  <si>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</si>
  <si>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</si>
  <si>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</si>
  <si>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</si>
  <si>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</si>
  <si>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</si>
  <si>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</si>
  <si>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</si>
  <si>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</si>
  <si>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</si>
  <si>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</si>
  <si>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</si>
  <si>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</si>
  <si>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</si>
  <si>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</si>
  <si>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</si>
  <si>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</si>
  <si>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</si>
  <si>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</si>
  <si>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</si>
  <si>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</si>
  <si>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</si>
  <si>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</si>
  <si>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</si>
  <si>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</si>
  <si>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</si>
  <si>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</si>
  <si>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</si>
  <si>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</si>
  <si>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</si>
  <si>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</si>
  <si>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</si>
  <si>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</si>
  <si>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</si>
  <si>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</si>
  <si>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</si>
  <si>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</si>
  <si>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</si>
  <si>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</si>
  <si>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</si>
  <si>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</si>
  <si>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</si>
  <si>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</si>
  <si>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</si>
  <si>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</si>
  <si>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</si>
  <si>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</si>
  <si>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</si>
  <si>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</si>
  <si>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</si>
  <si>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</si>
  <si>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</si>
  <si>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</si>
  <si>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</si>
  <si>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</si>
  <si>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</si>
  <si>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</si>
  <si>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</si>
  <si>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</si>
  <si>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</si>
  <si>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</si>
  <si>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</si>
  <si>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</si>
  <si>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</si>
  <si>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</si>
  <si>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</si>
  <si>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</si>
  <si>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</si>
  <si>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</si>
  <si>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</si>
  <si>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</si>
  <si>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</si>
  <si>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</si>
  <si>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</si>
  <si>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</si>
  <si>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</si>
  <si>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</si>
  <si>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</si>
  <si>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</si>
  <si>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</si>
  <si>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</si>
  <si>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</si>
  <si>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</si>
  <si>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</si>
  <si>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</si>
  <si>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</si>
  <si>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</si>
  <si>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</si>
  <si>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</si>
  <si>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</si>
  <si>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</si>
  <si>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</si>
  <si>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</si>
  <si>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</si>
  <si>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</si>
  <si>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</si>
  <si>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</si>
  <si>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</si>
  <si>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</si>
  <si>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</si>
  <si>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</si>
  <si>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</si>
  <si>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</si>
  <si>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</si>
  <si>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</si>
  <si>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</si>
  <si>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</si>
  <si>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</si>
  <si>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</si>
  <si>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</si>
  <si>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</si>
  <si>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</si>
  <si>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</si>
  <si>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</si>
  <si>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</si>
  <si>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</si>
  <si>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</si>
  <si>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</si>
  <si>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</si>
  <si>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</si>
  <si>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</si>
  <si>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</si>
  <si>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</si>
  <si>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</si>
  <si>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</si>
  <si>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</si>
  <si>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</si>
  <si>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</si>
  <si>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</si>
  <si>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</si>
  <si>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</si>
  <si>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</si>
  <si>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</si>
  <si>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</si>
  <si>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</si>
  <si>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</si>
  <si>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</si>
  <si>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</si>
  <si>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</si>
  <si>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</si>
  <si>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</si>
  <si>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</si>
  <si>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</si>
  <si>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</si>
  <si>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</si>
  <si>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</si>
  <si>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</si>
  <si>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</si>
  <si>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</si>
  <si>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</si>
  <si>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</si>
  <si>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</si>
  <si>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</si>
  <si>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</si>
  <si>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</si>
  <si>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</si>
  <si>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</si>
  <si>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</si>
  <si>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</si>
  <si>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</si>
  <si>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</si>
  <si>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</si>
  <si>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</si>
  <si>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</si>
  <si>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</si>
  <si>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</si>
  <si>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</si>
  <si>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</si>
  <si>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</si>
  <si>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</si>
  <si>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</si>
  <si>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</si>
  <si>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</si>
  <si>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</si>
  <si>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</si>
  <si>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</si>
  <si>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</si>
  <si>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</si>
  <si>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</si>
  <si>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</si>
  <si>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</si>
  <si>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</si>
  <si>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</si>
  <si>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</si>
  <si>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</si>
  <si>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</si>
  <si>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</si>
  <si>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</si>
  <si>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</si>
  <si>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</si>
  <si>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</si>
  <si>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</si>
  <si>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</si>
  <si>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</si>
  <si>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</si>
  <si>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</si>
  <si>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</si>
  <si>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</si>
  <si>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</si>
  <si>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</si>
  <si>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</si>
  <si>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</si>
  <si>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</si>
  <si>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</si>
  <si>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</si>
  <si>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</si>
  <si>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</si>
  <si>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</si>
  <si>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</si>
  <si>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</si>
  <si>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</si>
  <si>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</si>
  <si>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</si>
  <si>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</si>
  <si>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</si>
  <si>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</si>
  <si>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</si>
  <si>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</si>
  <si>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</si>
  <si>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</si>
  <si>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</si>
  <si>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</si>
  <si>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</si>
  <si>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</si>
  <si>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</si>
  <si>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</si>
  <si>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</si>
  <si>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</si>
  <si>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</si>
  <si>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</si>
  <si>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</si>
  <si>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</si>
  <si>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</si>
  <si>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</si>
  <si>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</si>
  <si>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</si>
  <si>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</si>
  <si>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</si>
  <si>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</si>
  <si>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</si>
  <si>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</si>
  <si>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</si>
  <si>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</si>
  <si>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</si>
  <si>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</si>
  <si>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</si>
  <si>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</si>
  <si>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</si>
  <si>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</si>
  <si>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</si>
  <si>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</si>
  <si>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</si>
  <si>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</si>
  <si>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</si>
  <si>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</si>
  <si>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</si>
  <si>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</si>
  <si>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</si>
  <si>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</si>
  <si>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</si>
  <si>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</si>
  <si>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</si>
  <si>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</si>
  <si>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</si>
  <si>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</si>
  <si>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</si>
  <si>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</si>
  <si>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</si>
  <si>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</si>
  <si>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</si>
  <si>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</si>
  <si>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</si>
  <si>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</si>
  <si>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</si>
  <si>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</si>
  <si>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</si>
  <si>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</si>
  <si>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</si>
  <si>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</si>
  <si>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</si>
  <si>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</si>
  <si>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</si>
  <si>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</si>
  <si>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</si>
  <si>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</si>
  <si>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</si>
  <si>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</si>
  <si>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</si>
  <si>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</si>
  <si>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</si>
  <si>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</si>
  <si>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</si>
  <si>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</si>
  <si>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</si>
  <si>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</si>
  <si>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</si>
  <si>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</si>
  <si>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</si>
  <si>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</si>
  <si>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</si>
  <si>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</si>
  <si>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</si>
  <si>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</si>
  <si>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</si>
  <si>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</si>
  <si>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</si>
  <si>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</si>
  <si>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</si>
  <si>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</si>
  <si>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</si>
  <si>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</si>
  <si>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</si>
  <si>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</si>
  <si>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</si>
  <si>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</si>
  <si>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</si>
  <si>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</si>
  <si>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</si>
  <si>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</si>
  <si>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</si>
  <si>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</si>
  <si>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</si>
  <si>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</si>
  <si>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</si>
  <si>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</si>
  <si>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</si>
  <si>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</si>
  <si>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</si>
  <si>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</si>
  <si>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</si>
  <si>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</si>
  <si>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</si>
  <si>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</si>
  <si>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</si>
  <si>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</si>
  <si>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</si>
  <si>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</si>
  <si>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</si>
  <si>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</si>
  <si>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</si>
  <si>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</si>
  <si>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</si>
  <si>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</si>
  <si>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</si>
  <si>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</si>
  <si>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</si>
  <si>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</si>
  <si>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</si>
  <si>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</si>
  <si>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</si>
  <si>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</si>
  <si>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</si>
  <si>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</si>
  <si>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</si>
  <si>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</si>
  <si>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</si>
  <si>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</si>
  <si>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</si>
  <si>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</si>
  <si>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</si>
  <si>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</si>
  <si>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</si>
  <si>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</si>
  <si>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</si>
  <si>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</si>
  <si>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</si>
  <si>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</si>
  <si>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</si>
  <si>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</si>
  <si>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</si>
  <si>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</si>
  <si>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</si>
  <si>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</si>
  <si>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</si>
  <si>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</si>
  <si>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</si>
  <si>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</si>
  <si>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</si>
  <si>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</si>
  <si>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</si>
  <si>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</si>
  <si>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</si>
  <si>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</si>
  <si>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</si>
  <si>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</si>
  <si>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</si>
  <si>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</si>
  <si>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</si>
  <si>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</si>
  <si>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</si>
  <si>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</si>
  <si>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</si>
  <si>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</si>
  <si>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</si>
  <si>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</si>
  <si>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</si>
  <si>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</si>
  <si>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</si>
  <si>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</si>
  <si>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</si>
  <si>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</si>
  <si>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</si>
  <si>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</si>
  <si>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</si>
  <si>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</si>
  <si>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</si>
  <si>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</si>
  <si>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</si>
  <si>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</si>
  <si>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</si>
  <si>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</si>
  <si>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</si>
  <si>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</si>
  <si>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</si>
  <si>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</si>
  <si>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</si>
  <si>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</si>
  <si>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</si>
  <si>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</si>
  <si>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</si>
  <si>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</si>
  <si>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</si>
  <si>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</si>
  <si>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</si>
  <si>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</si>
  <si>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</si>
  <si>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</si>
  <si>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</si>
  <si>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</si>
  <si>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</si>
  <si>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</si>
  <si>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</si>
  <si>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</si>
  <si>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</si>
  <si>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</si>
  <si>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</si>
  <si>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</si>
  <si>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</si>
  <si>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</si>
  <si>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</si>
  <si>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</si>
  <si>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</si>
  <si>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</si>
  <si>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</si>
  <si>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</si>
  <si>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</si>
  <si>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</si>
  <si>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</si>
  <si>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</si>
  <si>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</si>
  <si>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</si>
  <si>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</si>
  <si>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</si>
  <si>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</si>
  <si>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</si>
  <si>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</si>
  <si>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</si>
  <si>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</si>
  <si>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</si>
  <si>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</si>
  <si>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</si>
  <si>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</si>
  <si>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</si>
  <si>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</si>
  <si>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</si>
  <si>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</si>
  <si>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</si>
  <si>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</si>
  <si>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</si>
  <si>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</si>
  <si>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</si>
  <si>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</si>
  <si>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</si>
  <si>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</si>
  <si>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</si>
  <si>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</si>
  <si>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</si>
  <si>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</si>
  <si>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</si>
  <si>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</si>
  <si>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</si>
  <si>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</si>
  <si>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</si>
  <si>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</si>
  <si>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</si>
  <si>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</si>
  <si>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</si>
  <si>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</si>
  <si>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</si>
  <si>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</si>
  <si>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</si>
  <si>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</si>
  <si>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</si>
  <si>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</si>
  <si>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</si>
  <si>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</si>
  <si>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</si>
  <si>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</si>
  <si>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</si>
  <si>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</si>
  <si>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</si>
  <si>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</si>
  <si>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</si>
  <si>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</si>
  <si>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</si>
  <si>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</si>
  <si>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</si>
  <si>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</si>
  <si>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</si>
  <si>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</si>
  <si>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</si>
  <si>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</si>
  <si>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</si>
  <si>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</si>
  <si>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</si>
  <si>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</si>
  <si>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</si>
  <si>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</si>
  <si>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</si>
  <si>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</si>
  <si>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</si>
  <si>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</si>
  <si>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</si>
  <si>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</si>
  <si>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</si>
  <si>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</si>
  <si>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</si>
  <si>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</si>
  <si>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</si>
  <si>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</si>
  <si>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</si>
  <si>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</si>
  <si>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</si>
  <si>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</si>
  <si>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</si>
  <si>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</si>
  <si>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</si>
  <si>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</si>
  <si>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</si>
  <si>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</si>
  <si>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</si>
  <si>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</si>
  <si>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</si>
  <si>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</si>
  <si>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</si>
  <si>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</si>
  <si>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</si>
  <si>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</si>
  <si>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</si>
  <si>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</si>
  <si>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</si>
  <si>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</si>
  <si>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</si>
  <si>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</si>
  <si>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</si>
  <si>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</si>
  <si>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</si>
  <si>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</si>
  <si>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</si>
  <si>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</si>
  <si>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</si>
  <si>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</si>
  <si>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</si>
  <si>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</si>
  <si>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</si>
  <si>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</si>
  <si>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</si>
  <si>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</si>
  <si>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</si>
  <si>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</si>
  <si>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</si>
  <si>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</si>
  <si>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</si>
  <si>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</si>
  <si>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</si>
  <si>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</si>
  <si>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</si>
  <si>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</si>
  <si>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</si>
  <si>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</si>
  <si>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</si>
  <si>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</si>
  <si>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</si>
  <si>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</si>
  <si>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</si>
  <si>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</si>
  <si>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</si>
  <si>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</si>
  <si>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</si>
  <si>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</si>
  <si>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</si>
  <si>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</si>
  <si>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</si>
  <si>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</si>
  <si>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</si>
  <si>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</si>
  <si>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</si>
  <si>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</si>
  <si>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</si>
  <si>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</si>
  <si>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</si>
  <si>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</si>
  <si>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</si>
  <si>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</si>
  <si>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</si>
  <si>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</si>
  <si>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</si>
  <si>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</si>
  <si>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</si>
  <si>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</si>
  <si>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</si>
  <si>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</si>
  <si>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</si>
  <si>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</si>
  <si>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</si>
  <si>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</si>
  <si>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</si>
  <si>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</si>
  <si>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</si>
  <si>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</si>
  <si>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</si>
  <si>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</si>
  <si>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</si>
  <si>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</si>
  <si>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</si>
  <si>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</si>
  <si>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</si>
  <si>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</si>
  <si>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</si>
  <si>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</si>
  <si>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</si>
  <si>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</si>
  <si>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</si>
  <si>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</si>
  <si>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</si>
  <si>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</si>
  <si>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</si>
  <si>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</si>
  <si>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</si>
  <si>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</si>
  <si>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</si>
  <si>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</si>
  <si>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</si>
  <si>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</si>
  <si>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</si>
  <si>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</si>
  <si>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</si>
  <si>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</si>
  <si>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</si>
  <si>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</si>
  <si>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</si>
  <si>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</si>
  <si>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</si>
  <si>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</si>
  <si>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</si>
  <si>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</si>
  <si>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</si>
  <si>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</si>
  <si>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</si>
  <si>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</si>
  <si>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</si>
  <si>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</si>
  <si>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</si>
  <si>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</si>
  <si>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</si>
  <si>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</si>
  <si>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</si>
  <si>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</si>
  <si>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</si>
  <si>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</si>
  <si>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</si>
  <si>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</si>
  <si>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</si>
  <si>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</si>
  <si>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</si>
  <si>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</si>
  <si>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</si>
  <si>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</si>
  <si>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</si>
  <si>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</si>
  <si>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</si>
  <si>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</si>
  <si>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</si>
  <si>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</si>
  <si>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</si>
  <si>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</si>
  <si>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</si>
  <si>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</si>
  <si>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</si>
  <si>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</si>
  <si>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</si>
  <si>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</si>
  <si>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</si>
  <si>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</si>
  <si>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</si>
  <si>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</si>
  <si>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</si>
  <si>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</si>
  <si>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</si>
  <si>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</si>
  <si>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</si>
  <si>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</si>
  <si>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</si>
  <si>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</si>
  <si>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</si>
  <si>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</si>
  <si>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</si>
  <si>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</si>
  <si>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</si>
  <si>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</si>
  <si>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</si>
  <si>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</si>
  <si>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</si>
  <si>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</si>
  <si>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</si>
  <si>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</si>
  <si>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</si>
  <si>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</si>
  <si>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</si>
  <si>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</si>
  <si>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</si>
  <si>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</si>
  <si>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</si>
  <si>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</si>
  <si>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</si>
  <si>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</si>
  <si>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</si>
  <si>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</si>
  <si>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</si>
  <si>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</si>
  <si>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</si>
  <si>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</si>
  <si>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</si>
  <si>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</si>
  <si>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</si>
  <si>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</si>
  <si>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</si>
  <si>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</si>
  <si>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</si>
  <si>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</si>
  <si>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</si>
  <si>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</si>
  <si>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</si>
  <si>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</si>
  <si>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</si>
  <si>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</si>
  <si>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</si>
  <si>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</si>
  <si>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</si>
  <si>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</si>
  <si>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</si>
  <si>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</si>
  <si>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</si>
  <si>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</si>
  <si>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</si>
  <si>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</si>
  <si>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</si>
  <si>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</si>
  <si>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</si>
  <si>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</si>
  <si>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</si>
  <si>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</si>
  <si>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</si>
  <si>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</si>
  <si>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</si>
  <si>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</si>
  <si>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</si>
  <si>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</si>
  <si>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</si>
  <si>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</si>
  <si>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</si>
  <si>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</si>
  <si>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</si>
  <si>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</si>
  <si>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</si>
  <si>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</si>
  <si>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</si>
  <si>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</si>
  <si>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</si>
  <si>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</si>
  <si>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</si>
  <si>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</si>
  <si>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</si>
  <si>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</si>
  <si>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</si>
  <si>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</si>
  <si>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</si>
  <si>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</si>
  <si>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</si>
  <si>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</si>
  <si>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</si>
  <si>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</si>
  <si>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</si>
  <si>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</si>
  <si>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</si>
  <si>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</si>
  <si>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</si>
  <si>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</si>
  <si>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</si>
  <si>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</si>
  <si>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</si>
  <si>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</si>
  <si>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</si>
  <si>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</si>
  <si>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</si>
  <si>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</si>
  <si>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</si>
  <si>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</si>
  <si>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</si>
  <si>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</si>
  <si>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</si>
  <si>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</si>
  <si>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</si>
  <si>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</si>
  <si>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</si>
  <si>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</si>
  <si>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</si>
  <si>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</si>
  <si>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</si>
  <si>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</si>
  <si>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</si>
  <si>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</si>
  <si>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</si>
  <si>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</si>
  <si>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</si>
  <si>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</si>
  <si>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</si>
  <si>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</si>
  <si>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</si>
  <si>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</si>
  <si>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</si>
  <si>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</si>
  <si>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</si>
  <si>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</si>
  <si>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</si>
  <si>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</si>
  <si>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</si>
  <si>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</si>
  <si>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</si>
  <si>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</si>
  <si>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</si>
  <si>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</si>
  <si>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</si>
  <si>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</si>
  <si>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</si>
  <si>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</si>
  <si>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</si>
  <si>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</si>
  <si>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</si>
  <si>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</si>
  <si>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</si>
  <si>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</si>
  <si>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</si>
  <si>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</si>
  <si>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</si>
  <si>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</si>
  <si>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</si>
  <si>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</si>
  <si>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</si>
  <si>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</si>
  <si>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</si>
  <si>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</si>
  <si>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</si>
  <si>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</si>
  <si>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</si>
  <si>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</si>
  <si>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</si>
  <si>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</si>
  <si>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</si>
  <si>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</si>
  <si>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</si>
  <si>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</si>
  <si>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</si>
  <si>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</si>
  <si>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</si>
  <si>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</si>
  <si>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</si>
  <si>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</si>
  <si>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</si>
  <si>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</si>
  <si>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</si>
  <si>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</si>
  <si>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</si>
  <si>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</si>
  <si>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</si>
  <si>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</si>
  <si>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</si>
  <si>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</si>
  <si>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</si>
  <si>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</si>
  <si>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</si>
  <si>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</si>
  <si>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</si>
  <si>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</si>
  <si>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</si>
  <si>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</si>
  <si>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</si>
  <si>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</si>
  <si>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</si>
  <si>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</si>
  <si>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</si>
  <si>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</si>
  <si>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</si>
  <si>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</si>
  <si>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</si>
  <si>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</si>
  <si>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</si>
  <si>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</si>
  <si>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</si>
  <si>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</si>
  <si>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</si>
  <si>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</si>
  <si>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</si>
  <si>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</si>
  <si>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</si>
  <si>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</si>
  <si>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</si>
  <si>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</si>
  <si>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</si>
  <si>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</si>
  <si>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</si>
  <si>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</si>
  <si>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</si>
  <si>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</si>
  <si>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</si>
  <si>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</si>
  <si>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</si>
  <si>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</si>
  <si>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</si>
  <si>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</si>
  <si>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</si>
  <si>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</si>
  <si>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</si>
  <si>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</si>
  <si>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</si>
  <si>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</si>
  <si>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</si>
  <si>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</si>
  <si>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</si>
  <si>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</si>
  <si>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</si>
  <si>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</si>
  <si>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</si>
  <si>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</si>
  <si>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</si>
  <si>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</si>
  <si>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</si>
  <si>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</si>
  <si>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</si>
  <si>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</si>
  <si>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</si>
  <si>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</si>
  <si>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</si>
  <si>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</si>
  <si>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</si>
  <si>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</si>
  <si>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</si>
  <si>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</si>
  <si>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</si>
  <si>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</si>
  <si>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</si>
  <si>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</si>
  <si>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</si>
  <si>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</si>
  <si>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</si>
  <si>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</si>
  <si>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</si>
  <si>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</si>
  <si>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</si>
  <si>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</si>
  <si>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</si>
  <si>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</si>
  <si>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</si>
  <si>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</si>
  <si>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</si>
  <si>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</si>
  <si>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</si>
  <si>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</si>
  <si>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</si>
  <si>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</si>
  <si>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</si>
  <si>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</si>
  <si>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</si>
  <si>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</si>
  <si>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</si>
  <si>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</si>
  <si>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</si>
  <si>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</si>
  <si>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</si>
  <si>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</si>
  <si>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</si>
  <si>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</si>
  <si>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</si>
  <si>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</si>
  <si>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</si>
  <si>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</si>
  <si>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</si>
  <si>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</si>
  <si>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</si>
  <si>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</si>
  <si>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</si>
  <si>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</si>
  <si>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</si>
  <si>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</si>
  <si>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</si>
  <si>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</si>
  <si>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</si>
  <si>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</si>
  <si>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</si>
  <si>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</si>
  <si>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</si>
  <si>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</si>
  <si>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</si>
  <si>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</si>
  <si>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</si>
  <si>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</si>
  <si>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</si>
  <si>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</si>
  <si>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</si>
  <si>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</si>
  <si>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</si>
  <si>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</si>
  <si>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</si>
  <si>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</si>
  <si>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</si>
  <si>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</si>
  <si>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</si>
  <si>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</si>
  <si>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</si>
  <si>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</si>
  <si>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</si>
  <si>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</si>
  <si>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</si>
  <si>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</si>
  <si>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</si>
  <si>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</si>
  <si>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</si>
  <si>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</si>
  <si>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</si>
  <si>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</si>
  <si>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</si>
  <si>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</si>
  <si>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</si>
  <si>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</si>
  <si>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</si>
  <si>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</si>
  <si>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</si>
  <si>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</si>
  <si>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</si>
  <si>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</si>
  <si>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</si>
  <si>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</si>
  <si>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</si>
  <si>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</si>
  <si>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</si>
  <si>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</si>
  <si>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</si>
  <si>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</si>
  <si>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</si>
  <si>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</si>
  <si>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</si>
  <si>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</si>
  <si>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</si>
  <si>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</si>
  <si>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</si>
  <si>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</si>
  <si>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</si>
  <si>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</si>
  <si>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</si>
  <si>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</si>
  <si>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</si>
  <si>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</si>
  <si>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</si>
  <si>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</si>
  <si>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</si>
  <si>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</si>
  <si>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</si>
  <si>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</si>
  <si>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</si>
  <si>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</si>
  <si>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</si>
  <si>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</si>
  <si>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</si>
  <si>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</si>
  <si>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</si>
  <si>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</si>
  <si>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</si>
  <si>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</si>
  <si>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</si>
  <si>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</si>
  <si>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</si>
  <si>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</si>
  <si>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</si>
  <si>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</si>
  <si>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</si>
  <si>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</si>
  <si>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</si>
  <si>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</si>
  <si>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</si>
  <si>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</si>
  <si>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</si>
  <si>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</si>
  <si>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</si>
  <si>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</si>
  <si>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</si>
  <si>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</si>
  <si>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</si>
  <si>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</si>
  <si>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</si>
  <si>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</si>
  <si>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</si>
  <si>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</si>
  <si>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</si>
  <si>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</si>
  <si>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</si>
  <si>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</si>
  <si>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</si>
  <si>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</si>
  <si>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</si>
  <si>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</si>
  <si>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</si>
  <si>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</si>
  <si>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</si>
  <si>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</si>
  <si>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</si>
  <si>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</si>
  <si>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</si>
  <si>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</si>
  <si>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</si>
  <si>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</si>
  <si>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</si>
  <si>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</si>
  <si>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</si>
  <si>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</si>
  <si>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</si>
  <si>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</si>
  <si>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</si>
  <si>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</si>
  <si>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</si>
  <si>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</si>
  <si>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</si>
  <si>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</si>
  <si>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</si>
  <si>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</si>
  <si>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</si>
  <si>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</si>
  <si>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</si>
  <si>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</si>
  <si>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</si>
  <si>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</si>
  <si>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</si>
  <si>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</si>
  <si>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</si>
  <si>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</si>
  <si>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</si>
  <si>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</si>
  <si>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</si>
  <si>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</si>
  <si>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</si>
  <si>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</si>
  <si>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</si>
  <si>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</si>
  <si>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</si>
  <si>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</si>
  <si>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</si>
  <si>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</si>
  <si>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</si>
  <si>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</si>
  <si>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</si>
  <si>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</si>
  <si>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</si>
  <si>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</si>
  <si>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</si>
  <si>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</si>
  <si>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</si>
  <si>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</si>
  <si>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</si>
  <si>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</si>
  <si>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</si>
  <si>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</si>
  <si>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</si>
  <si>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</si>
  <si>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</si>
  <si>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</si>
  <si>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</si>
  <si>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</si>
  <si>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</si>
  <si>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</si>
  <si>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</si>
  <si>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</si>
  <si>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</si>
  <si>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</si>
  <si>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</si>
  <si>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</si>
  <si>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</si>
  <si>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</si>
  <si>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</si>
  <si>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</si>
  <si>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</si>
  <si>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</si>
  <si>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</si>
  <si>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</si>
  <si>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</si>
  <si>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</si>
  <si>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</si>
  <si>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</si>
  <si>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</si>
  <si>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</si>
  <si>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</si>
  <si>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</si>
  <si>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</si>
  <si>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</si>
  <si>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</si>
  <si>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</si>
  <si>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</si>
  <si>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</si>
  <si>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</si>
  <si>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</si>
  <si>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</si>
  <si>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</si>
  <si>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</si>
  <si>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</si>
  <si>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</si>
  <si>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</si>
  <si>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</si>
  <si>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</si>
  <si>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</si>
  <si>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</si>
  <si>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</si>
  <si>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</si>
  <si>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</si>
  <si>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</si>
  <si>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</si>
  <si>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</si>
  <si>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</si>
  <si>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</si>
  <si>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</si>
  <si>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</si>
  <si>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</si>
  <si>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</si>
  <si>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</si>
  <si>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</si>
  <si>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</si>
  <si>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</si>
  <si>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</si>
  <si>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</si>
  <si>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</si>
  <si>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</si>
  <si>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</si>
  <si>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</si>
  <si>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</si>
  <si>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</si>
  <si>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</si>
  <si>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</si>
  <si>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</si>
  <si>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</si>
  <si>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</si>
  <si>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</si>
  <si>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</si>
  <si>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</si>
  <si>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</si>
  <si>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</si>
  <si>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</si>
  <si>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</si>
  <si>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</si>
  <si>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</si>
  <si>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</si>
  <si>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</si>
  <si>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</si>
  <si>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</si>
  <si>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</si>
  <si>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</si>
  <si>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</si>
  <si>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</si>
  <si>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</si>
  <si>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</si>
  <si>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</si>
  <si>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</si>
  <si>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</si>
  <si>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</si>
  <si>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</si>
  <si>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</si>
  <si>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</si>
  <si>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</si>
  <si>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</si>
  <si>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</si>
  <si>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</si>
  <si>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</si>
  <si>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</si>
  <si>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</si>
  <si>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</si>
  <si>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</si>
  <si>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</si>
  <si>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</si>
  <si>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</si>
  <si>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</si>
  <si>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</si>
  <si>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</si>
  <si>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</si>
  <si>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</si>
  <si>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</si>
  <si>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</si>
  <si>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</si>
  <si>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</si>
  <si>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</si>
  <si>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</si>
  <si>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</si>
  <si>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</si>
  <si>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</si>
  <si>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</si>
  <si>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</si>
  <si>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</si>
  <si>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</si>
  <si>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</si>
  <si>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</si>
  <si>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</si>
  <si>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</si>
  <si>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</si>
  <si>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</si>
  <si>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</si>
  <si>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</si>
  <si>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</si>
  <si>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</si>
  <si>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</si>
  <si>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</si>
  <si>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</si>
  <si>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</si>
  <si>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</si>
  <si>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</si>
  <si>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</si>
  <si>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</si>
  <si>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</si>
  <si>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</si>
  <si>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</si>
  <si>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</si>
  <si>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</si>
  <si>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</si>
  <si>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</si>
  <si>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</si>
  <si>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</si>
  <si>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</si>
  <si>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</si>
  <si>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</si>
  <si>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</si>
  <si>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</si>
  <si>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</si>
  <si>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</si>
  <si>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</si>
  <si>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</si>
  <si>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</si>
  <si>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</si>
  <si>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</si>
  <si>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</si>
  <si>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</si>
  <si>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</si>
  <si>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</si>
  <si>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</si>
  <si>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</si>
  <si>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</si>
  <si>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</si>
  <si>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</si>
  <si>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</si>
  <si>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</si>
  <si>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</si>
  <si>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</si>
  <si>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</si>
  <si>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</si>
  <si>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</si>
  <si>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</si>
  <si>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</si>
  <si>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</si>
  <si>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</si>
  <si>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</si>
  <si>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</si>
  <si>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</si>
  <si>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</si>
  <si>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</si>
  <si>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</si>
  <si>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</si>
  <si>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</si>
  <si>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</si>
  <si>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</si>
  <si>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</si>
  <si>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</si>
  <si>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</si>
  <si>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</si>
  <si>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</si>
  <si>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</si>
  <si>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</si>
  <si>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</si>
  <si>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</si>
  <si>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</si>
  <si>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</si>
  <si>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</si>
  <si>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</si>
  <si>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</si>
  <si>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</si>
  <si>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</si>
  <si>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</si>
  <si>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</si>
  <si>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</si>
  <si>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</si>
  <si>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</si>
  <si>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</si>
  <si>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</si>
  <si>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</si>
  <si>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</si>
  <si>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</si>
  <si>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</si>
  <si>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</si>
  <si>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</si>
  <si>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</si>
  <si>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</si>
  <si>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</si>
  <si>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</si>
  <si>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</si>
  <si>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</si>
  <si>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</si>
  <si>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</si>
  <si>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</si>
  <si>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</si>
  <si>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</si>
  <si>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</si>
  <si>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</si>
  <si>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</si>
  <si>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</si>
  <si>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</si>
  <si>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</si>
  <si>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</si>
  <si>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</si>
  <si>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</si>
  <si>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</si>
  <si>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</si>
  <si>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</si>
  <si>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</si>
  <si>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</si>
  <si>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</si>
  <si>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</si>
  <si>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</si>
  <si>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</si>
  <si>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</si>
  <si>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</si>
  <si>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</si>
  <si>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</si>
  <si>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</si>
  <si>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</si>
  <si>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</si>
  <si>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</si>
  <si>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</si>
  <si>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</si>
  <si>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</si>
  <si>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</si>
  <si>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</si>
  <si>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</si>
  <si>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</si>
  <si>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</si>
  <si>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</si>
  <si>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</si>
  <si>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</si>
  <si>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</si>
  <si>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</si>
  <si>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</si>
  <si>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</si>
  <si>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</si>
  <si>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</si>
  <si>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</si>
  <si>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</si>
  <si>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</si>
  <si>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</si>
  <si>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</si>
  <si>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</si>
  <si>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</si>
  <si>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</si>
  <si>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</si>
  <si>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</si>
  <si>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</si>
  <si>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</si>
  <si>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</si>
  <si>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</si>
  <si>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</si>
  <si>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</si>
  <si>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</si>
  <si>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</si>
  <si>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</si>
  <si>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</si>
  <si>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</si>
  <si>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</si>
  <si>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</si>
  <si>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</si>
  <si>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</si>
  <si>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</si>
  <si>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</si>
  <si>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</si>
  <si>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</si>
  <si>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</si>
  <si>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</si>
  <si>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</si>
  <si>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</si>
  <si>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</si>
  <si>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</si>
  <si>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</si>
  <si>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</si>
  <si>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</si>
  <si>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</si>
  <si>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</si>
  <si>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</si>
  <si>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</si>
  <si>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</si>
  <si>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</si>
  <si>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</si>
  <si>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</si>
  <si>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</si>
  <si>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</si>
  <si>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</si>
  <si>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</si>
  <si>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</si>
  <si>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</si>
  <si>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</si>
  <si>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</si>
  <si>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</si>
  <si>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</si>
  <si>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</si>
  <si>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</si>
  <si>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</si>
  <si>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</si>
  <si>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</si>
  <si>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</si>
  <si>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</si>
  <si>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</si>
  <si>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</si>
  <si>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</si>
  <si>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</si>
  <si>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</si>
  <si>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</si>
  <si>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</si>
  <si>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</si>
  <si>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</si>
  <si>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</si>
  <si>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</si>
  <si>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</si>
  <si>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</si>
  <si>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</si>
  <si>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</si>
  <si>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</si>
  <si>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</si>
  <si>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</si>
  <si>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</si>
  <si>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</si>
  <si>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</si>
  <si>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</si>
  <si>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</si>
  <si>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</si>
  <si>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</si>
  <si>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</si>
  <si>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</si>
  <si>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</si>
  <si>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</si>
  <si>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</si>
  <si>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</si>
  <si>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</si>
  <si>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</si>
  <si>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</si>
  <si>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</si>
  <si>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</si>
  <si>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</si>
  <si>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</si>
  <si>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</si>
  <si>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</si>
  <si>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</si>
  <si>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</si>
  <si>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</si>
  <si>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</si>
  <si>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</si>
  <si>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</si>
  <si>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</si>
  <si>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</si>
  <si>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</si>
  <si>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</si>
  <si>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</si>
  <si>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</si>
  <si>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</si>
  <si>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</si>
  <si>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</si>
  <si>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</si>
  <si>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</si>
  <si>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</si>
  <si>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</si>
  <si>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</si>
  <si>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</si>
  <si>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</si>
  <si>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</si>
  <si>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</si>
  <si>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</si>
  <si>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</si>
  <si>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</si>
  <si>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</si>
  <si>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</si>
  <si>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</si>
  <si>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</si>
  <si>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</si>
  <si>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</si>
  <si>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</si>
  <si>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</si>
  <si>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</si>
  <si>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</si>
  <si>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</si>
  <si>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</si>
  <si>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</si>
  <si>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</si>
  <si>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</si>
  <si>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</si>
  <si>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</si>
  <si>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</si>
  <si>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</si>
  <si>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</si>
  <si>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</si>
  <si>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</si>
  <si>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</si>
  <si>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</si>
  <si>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</si>
  <si>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</si>
  <si>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</si>
  <si>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</si>
  <si>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</si>
  <si>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</si>
  <si>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</si>
  <si>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</si>
  <si>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</si>
  <si>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</si>
  <si>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</si>
  <si>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</si>
  <si>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</si>
  <si>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</si>
  <si>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</si>
  <si>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</si>
  <si>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</si>
  <si>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</si>
  <si>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</si>
  <si>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</si>
  <si>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</si>
  <si>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</si>
  <si>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</si>
  <si>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</si>
  <si>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</si>
  <si>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</si>
  <si>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</si>
  <si>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</si>
  <si>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</si>
  <si>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</si>
  <si>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</si>
  <si>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</si>
  <si>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</si>
  <si>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</si>
  <si>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</si>
  <si>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</si>
  <si>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</si>
  <si>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</si>
  <si>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</si>
  <si>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</si>
  <si>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</si>
  <si>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</si>
  <si>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</si>
  <si>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</si>
  <si>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</si>
  <si>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</si>
  <si>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</si>
  <si>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</si>
  <si>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</si>
  <si>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</si>
  <si>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</si>
  <si>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</si>
  <si>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</si>
  <si>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</si>
  <si>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</si>
  <si>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</si>
  <si>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</si>
  <si>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</si>
  <si>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</si>
  <si>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</si>
  <si>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</si>
  <si>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</si>
  <si>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</si>
  <si>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</si>
  <si>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</si>
  <si>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</si>
  <si>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</si>
  <si>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</si>
  <si>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</si>
  <si>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</si>
  <si>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</si>
  <si>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</si>
  <si>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</si>
  <si>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</si>
  <si>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</si>
  <si>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</si>
  <si>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</si>
  <si>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</si>
  <si>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</si>
  <si>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</si>
  <si>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</si>
  <si>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</si>
  <si>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</si>
  <si>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</si>
  <si>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</si>
  <si>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</si>
  <si>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</si>
  <si>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</si>
  <si>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</si>
  <si>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</si>
  <si>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</si>
  <si>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</si>
  <si>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</si>
  <si>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</si>
  <si>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</si>
  <si>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</si>
  <si>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</si>
  <si>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</si>
  <si>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</si>
  <si>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</si>
  <si>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</si>
  <si>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</si>
  <si>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</si>
  <si>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</si>
  <si>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</si>
  <si>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</si>
  <si>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</si>
  <si>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</si>
  <si>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</si>
  <si>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</si>
  <si>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</si>
  <si>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</si>
  <si>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</si>
  <si>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</si>
  <si>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</si>
  <si>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</si>
  <si>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</si>
  <si>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</si>
  <si>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</si>
  <si>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</si>
  <si>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</si>
  <si>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</si>
  <si>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</si>
  <si>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</si>
  <si>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</si>
  <si>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</si>
  <si>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</si>
  <si>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</si>
  <si>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</si>
  <si>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</si>
  <si>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</si>
  <si>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</si>
  <si>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</si>
  <si>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</si>
  <si>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</si>
  <si>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</si>
  <si>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</si>
  <si>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</si>
  <si>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</si>
  <si>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</si>
  <si>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</si>
  <si>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</si>
  <si>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</si>
  <si>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</si>
  <si>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</si>
  <si>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</si>
  <si>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</si>
  <si>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</si>
  <si>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</si>
  <si>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</si>
  <si>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</si>
  <si>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</si>
  <si>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</si>
  <si>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</si>
  <si>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</si>
  <si>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</si>
  <si>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</si>
  <si>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</si>
  <si>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</si>
  <si>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</si>
  <si>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</si>
  <si>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</si>
  <si>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</si>
  <si>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</si>
  <si>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</si>
  <si>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</si>
  <si>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</si>
  <si>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</si>
  <si>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</si>
  <si>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</si>
  <si>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</si>
  <si>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</si>
  <si>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</si>
  <si>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</si>
  <si>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</si>
  <si>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</si>
  <si>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</si>
  <si>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</si>
  <si>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</si>
  <si>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</si>
  <si>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</si>
  <si>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</si>
  <si>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</si>
  <si>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</si>
  <si>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</si>
  <si>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</si>
  <si>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</si>
  <si>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</si>
  <si>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</si>
  <si>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</si>
  <si>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</si>
  <si>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</si>
  <si>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</si>
  <si>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</si>
  <si>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</si>
  <si>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</si>
  <si>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</si>
  <si>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</si>
  <si>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</si>
  <si>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</si>
  <si>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</si>
  <si>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</si>
  <si>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</si>
  <si>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</si>
  <si>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</si>
  <si>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</si>
  <si>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</si>
  <si>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</si>
  <si>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</si>
  <si>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</si>
  <si>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</si>
  <si>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</si>
  <si>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</si>
  <si>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</si>
  <si>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</si>
  <si>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</si>
  <si>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</si>
  <si>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</si>
  <si>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</si>
  <si>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</si>
  <si>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</si>
  <si>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</si>
  <si>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</si>
  <si>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</si>
  <si>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</si>
  <si>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</si>
  <si>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</si>
  <si>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</si>
  <si>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</si>
  <si>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</si>
  <si>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</si>
  <si>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</si>
  <si>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</si>
  <si>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</si>
  <si>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</si>
  <si>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</si>
  <si>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</si>
  <si>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</si>
  <si>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</si>
  <si>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</si>
  <si>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</si>
  <si>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</si>
  <si>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</si>
  <si>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</si>
  <si>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</si>
  <si>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</si>
  <si>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</si>
  <si>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</si>
  <si>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</si>
  <si>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</si>
  <si>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</si>
  <si>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</si>
  <si>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</si>
  <si>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</si>
  <si>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</si>
  <si>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</si>
  <si>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</si>
  <si>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</si>
  <si>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</si>
  <si>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</si>
  <si>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</si>
  <si>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</si>
  <si>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</si>
  <si>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</si>
  <si>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</si>
  <si>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</si>
  <si>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</si>
  <si>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</si>
  <si>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</si>
  <si>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</si>
  <si>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</si>
  <si>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</si>
  <si>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</si>
  <si>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</si>
  <si>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</si>
  <si>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</si>
  <si>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</si>
  <si>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</si>
  <si>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</si>
  <si>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</si>
  <si>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</si>
  <si>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</si>
  <si>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</si>
  <si>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</si>
  <si>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</si>
  <si>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</si>
  <si>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</si>
  <si>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</si>
  <si>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</si>
  <si>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</si>
  <si>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</si>
  <si>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</si>
  <si>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</si>
  <si>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</si>
  <si>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</si>
  <si>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</si>
  <si>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</si>
  <si>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</si>
  <si>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</si>
  <si>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</si>
  <si>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</si>
  <si>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</si>
  <si>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</si>
  <si>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</si>
  <si>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</si>
  <si>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</si>
  <si>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</si>
  <si>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</si>
  <si>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</si>
  <si>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</si>
  <si>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</si>
  <si>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</si>
  <si>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</si>
  <si>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</si>
  <si>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</si>
  <si>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</si>
  <si>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</si>
  <si>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</si>
  <si>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</si>
  <si>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</si>
  <si>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</si>
  <si>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</si>
  <si>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</si>
  <si>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</si>
  <si>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</si>
  <si>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</si>
  <si>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</si>
  <si>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</si>
  <si>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</si>
  <si>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</si>
  <si>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</si>
  <si>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</si>
  <si>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</si>
  <si>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</si>
  <si>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</si>
  <si>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</si>
  <si>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</si>
  <si>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</si>
  <si>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</si>
  <si>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</si>
  <si>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</si>
  <si>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</si>
  <si>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</si>
  <si>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</si>
  <si>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</si>
  <si>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</si>
  <si>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</si>
  <si>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</si>
  <si>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</si>
  <si>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</si>
  <si>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</si>
  <si>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</si>
  <si>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</si>
  <si>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</si>
  <si>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</si>
  <si>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</si>
  <si>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</si>
  <si>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</si>
  <si>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</si>
  <si>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</si>
  <si>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</si>
  <si>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</si>
  <si>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</si>
  <si>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</si>
  <si>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</si>
  <si>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</si>
  <si>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</si>
  <si>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</si>
  <si>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</si>
  <si>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</si>
  <si>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</si>
  <si>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</si>
  <si>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</si>
  <si>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</si>
  <si>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</si>
  <si>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</si>
  <si>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</si>
  <si>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</si>
  <si>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</si>
  <si>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</si>
  <si>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</si>
  <si>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</si>
  <si>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</si>
  <si>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</si>
  <si>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</si>
  <si>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</si>
  <si>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</si>
  <si>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</si>
  <si>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</si>
  <si>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</si>
  <si>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</si>
  <si>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</si>
  <si>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</si>
  <si>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</si>
  <si>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</si>
  <si>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</si>
  <si>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</si>
  <si>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</si>
  <si>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</si>
  <si>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</si>
  <si>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</si>
  <si>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</si>
  <si>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</si>
  <si>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</si>
  <si>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</si>
  <si>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</si>
  <si>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</si>
  <si>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</si>
  <si>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</si>
  <si>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</si>
  <si>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</si>
  <si>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</si>
  <si>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</si>
  <si>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</si>
  <si>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</si>
  <si>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</si>
  <si>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</si>
  <si>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</si>
  <si>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</si>
  <si>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</si>
  <si>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</si>
  <si>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</si>
  <si>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</si>
  <si>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</si>
  <si>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</si>
  <si>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</si>
  <si>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</si>
  <si>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</si>
  <si>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</si>
  <si>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</si>
  <si>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</si>
  <si>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</si>
  <si>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</si>
  <si>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</si>
  <si>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</si>
  <si>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</si>
  <si>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</si>
  <si>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</si>
  <si>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</si>
  <si>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</si>
  <si>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</si>
  <si>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</si>
  <si>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</si>
  <si>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</si>
  <si>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</si>
  <si>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</si>
  <si>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</si>
  <si>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</si>
  <si>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</si>
  <si>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</si>
  <si>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</si>
  <si>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</si>
  <si>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</si>
  <si>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</si>
  <si>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</si>
  <si>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</si>
  <si>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</si>
  <si>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</si>
  <si>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</si>
  <si>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</si>
  <si>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</si>
  <si>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</si>
  <si>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</si>
  <si>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</si>
  <si>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</si>
  <si>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</si>
  <si>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</si>
  <si>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</si>
  <si>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</si>
  <si>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</si>
  <si>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</si>
  <si>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</si>
  <si>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</si>
  <si>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</si>
  <si>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</si>
  <si>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</si>
  <si>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</si>
  <si>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</si>
  <si>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</si>
  <si>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</si>
  <si>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</si>
  <si>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</si>
  <si>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</si>
  <si>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</si>
  <si>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</si>
  <si>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</si>
  <si>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</si>
  <si>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</si>
  <si>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</si>
  <si>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</si>
  <si>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</si>
  <si>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</si>
  <si>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</si>
  <si>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</si>
  <si>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</si>
  <si>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</si>
  <si>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</si>
  <si>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</si>
  <si>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</si>
  <si>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</si>
  <si>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</si>
  <si>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</si>
  <si>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</si>
  <si>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</si>
  <si>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</si>
  <si>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</si>
  <si>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</si>
  <si>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</si>
  <si>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</si>
  <si>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</si>
  <si>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</si>
  <si>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</si>
  <si>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</si>
  <si>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</si>
  <si>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</si>
  <si>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</si>
  <si>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</si>
  <si>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</si>
  <si>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</si>
  <si>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</si>
  <si>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</si>
  <si>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</si>
  <si>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</si>
  <si>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</si>
  <si>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</si>
  <si>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</si>
  <si>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</si>
  <si>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</si>
  <si>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</si>
  <si>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</si>
  <si>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</si>
  <si>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</si>
  <si>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</si>
  <si>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</si>
  <si>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</si>
  <si>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</si>
  <si>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</si>
  <si>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</si>
  <si>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</si>
  <si>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</si>
  <si>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</si>
  <si>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</si>
  <si>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</si>
  <si>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</si>
  <si>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</si>
  <si>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</si>
  <si>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</si>
  <si>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</si>
  <si>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</si>
  <si>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</si>
  <si>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</si>
  <si>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</si>
  <si>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</si>
  <si>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</si>
  <si>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</si>
  <si>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</si>
  <si>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</si>
  <si>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</si>
  <si>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</si>
  <si>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</si>
  <si>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</si>
  <si>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</si>
  <si>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</si>
  <si>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</si>
  <si>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</si>
  <si>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</si>
  <si>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</si>
  <si>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</si>
  <si>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</si>
  <si>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</si>
  <si>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</si>
  <si>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</si>
  <si>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</si>
  <si>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</si>
  <si>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</si>
  <si>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</si>
  <si>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</si>
  <si>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</si>
  <si>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</si>
  <si>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</si>
  <si>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</si>
  <si>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</si>
  <si>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</si>
  <si>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</si>
  <si>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</si>
  <si>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</si>
  <si>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</si>
  <si>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</si>
  <si>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</si>
  <si>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</si>
  <si>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</si>
  <si>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</si>
  <si>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</si>
  <si>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</si>
  <si>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</si>
  <si>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</si>
  <si>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</si>
  <si>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</si>
  <si>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</si>
  <si>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</si>
  <si>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</si>
  <si>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</si>
  <si>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</si>
  <si>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</si>
  <si>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</si>
  <si>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</si>
  <si>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</si>
  <si>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</si>
  <si>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</si>
  <si>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</si>
  <si>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</si>
  <si>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</si>
  <si>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</si>
  <si>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</si>
  <si>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</si>
  <si>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</si>
  <si>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</si>
  <si>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</si>
  <si>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</si>
  <si>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</si>
  <si>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</si>
  <si>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</si>
  <si>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</si>
  <si>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</si>
  <si>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</si>
  <si>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</si>
  <si>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</si>
  <si>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</si>
  <si>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</si>
  <si>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</si>
  <si>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</si>
  <si>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</si>
  <si>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</si>
  <si>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</si>
  <si>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</si>
  <si>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</si>
  <si>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</si>
  <si>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</si>
  <si>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</si>
  <si>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</si>
  <si>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</si>
  <si>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</si>
  <si>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</si>
  <si>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</si>
  <si>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</si>
  <si>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</si>
  <si>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</si>
  <si>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</si>
  <si>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</si>
  <si>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</si>
  <si>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</si>
  <si>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</si>
  <si>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</si>
  <si>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</si>
  <si>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</si>
  <si>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</si>
  <si>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</si>
  <si>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</si>
  <si>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</si>
  <si>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</si>
  <si>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</si>
  <si>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</si>
  <si>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</si>
  <si>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</si>
  <si>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</si>
  <si>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</si>
  <si>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</si>
  <si>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</si>
  <si>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</si>
  <si>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</si>
  <si>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</si>
  <si>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</si>
  <si>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</si>
  <si>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</si>
  <si>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</si>
  <si>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</si>
  <si>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</si>
  <si>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</si>
  <si>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</si>
  <si>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</si>
  <si>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</si>
  <si>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</si>
  <si>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</si>
  <si>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</si>
  <si>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</si>
  <si>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</si>
  <si>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</si>
  <si>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</si>
  <si>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</si>
  <si>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</si>
  <si>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</si>
  <si>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</si>
  <si>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</si>
  <si>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</si>
  <si>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</si>
  <si>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</si>
  <si>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</si>
  <si>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</si>
  <si>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</si>
  <si>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</si>
  <si>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</si>
  <si>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</si>
  <si>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</si>
  <si>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</si>
  <si>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</si>
  <si>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</si>
  <si>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</si>
  <si>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</si>
  <si>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</si>
  <si>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</si>
  <si>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</si>
  <si>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</si>
  <si>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</si>
  <si>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</si>
  <si>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</si>
  <si>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</si>
  <si>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</si>
  <si>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</si>
  <si>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</si>
  <si>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</si>
  <si>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</si>
  <si>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</si>
  <si>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</si>
  <si>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</si>
  <si>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</si>
  <si>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</si>
  <si>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</si>
  <si>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</si>
  <si>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</si>
  <si>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</si>
  <si>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</si>
  <si>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</si>
  <si>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</si>
  <si>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</si>
  <si>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</si>
  <si>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</si>
  <si>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</si>
  <si>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</si>
  <si>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</si>
  <si>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</si>
  <si>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</si>
  <si>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</si>
  <si>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</si>
  <si>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</si>
  <si>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</si>
  <si>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</si>
  <si>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</si>
  <si>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</si>
  <si>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</si>
  <si>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</si>
  <si>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</si>
  <si>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</si>
  <si>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</si>
  <si>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</si>
  <si>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</si>
  <si>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</si>
  <si>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</si>
  <si>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</si>
  <si>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</si>
  <si>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</si>
  <si>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</si>
  <si>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</si>
  <si>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</si>
  <si>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</si>
  <si>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</si>
  <si>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</si>
  <si>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</si>
  <si>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</si>
  <si>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</si>
  <si>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</si>
  <si>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</si>
  <si>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</si>
  <si>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</si>
  <si>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</si>
  <si>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</si>
  <si>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</si>
  <si>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</si>
  <si>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</si>
  <si>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</si>
  <si>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</si>
  <si>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</si>
  <si>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</si>
  <si>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</si>
  <si>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</si>
  <si>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</si>
  <si>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</si>
  <si>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</si>
  <si>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</si>
  <si>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</si>
  <si>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</si>
  <si>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</si>
  <si>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</si>
  <si>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</si>
  <si>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</si>
  <si>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</si>
  <si>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</si>
  <si>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</si>
  <si>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</si>
  <si>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</si>
  <si>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</si>
  <si>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</si>
  <si>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</si>
  <si>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</si>
  <si>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</si>
  <si>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</si>
  <si>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</si>
  <si>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</si>
  <si>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</si>
  <si>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</si>
  <si>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</si>
  <si>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</si>
  <si>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</si>
  <si>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</si>
  <si>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</si>
  <si>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</si>
  <si>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</si>
  <si>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</si>
  <si>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</si>
  <si>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</si>
  <si>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</si>
  <si>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</si>
  <si>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</si>
  <si>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</si>
  <si>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</si>
  <si>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</si>
  <si>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</si>
  <si>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</si>
  <si>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</si>
  <si>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</si>
  <si>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</si>
  <si>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</si>
  <si>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</si>
  <si>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</si>
  <si>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</si>
  <si>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</si>
  <si>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</si>
  <si>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</si>
  <si>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</si>
  <si>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</si>
  <si>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</si>
  <si>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</si>
  <si>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</si>
  <si>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</si>
  <si>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</si>
  <si>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</si>
  <si>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</si>
  <si>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</si>
  <si>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</si>
  <si>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</si>
  <si>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</si>
  <si>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</si>
  <si>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</si>
  <si>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</si>
  <si>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</si>
  <si>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</si>
  <si>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</si>
  <si>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</si>
  <si>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</si>
  <si>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</si>
  <si>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</si>
  <si>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</si>
  <si>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</si>
  <si>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</si>
  <si>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</si>
  <si>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</si>
  <si>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</si>
  <si>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</si>
  <si>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</si>
  <si>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</si>
  <si>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</si>
  <si>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</si>
  <si>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</si>
  <si>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</si>
  <si>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</si>
  <si>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</si>
  <si>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</si>
  <si>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</si>
  <si>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</si>
  <si>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</si>
  <si>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</si>
  <si>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</si>
  <si>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</si>
  <si>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</si>
  <si>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</si>
  <si>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</si>
  <si>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</si>
  <si>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</si>
  <si>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</si>
  <si>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</si>
  <si>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</si>
  <si>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</si>
  <si>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</si>
  <si>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</si>
  <si>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</si>
  <si>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</si>
  <si>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</si>
  <si>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</si>
  <si>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</si>
  <si>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</si>
  <si>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</si>
  <si>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</si>
  <si>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</si>
  <si>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</si>
  <si>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</si>
  <si>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</si>
  <si>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</si>
  <si>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</si>
  <si>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</si>
  <si>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</si>
  <si>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</si>
  <si>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</si>
  <si>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</si>
  <si>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</si>
  <si>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</si>
  <si>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</si>
  <si>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</si>
  <si>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</si>
  <si>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</si>
  <si>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</si>
  <si>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</si>
  <si>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</si>
  <si>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</si>
  <si>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</si>
  <si>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</si>
  <si>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</si>
  <si>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</si>
  <si>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</si>
  <si>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</si>
  <si>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</si>
  <si>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</si>
  <si>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</si>
  <si>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</si>
  <si>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</si>
  <si>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</si>
  <si>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</si>
  <si>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</si>
  <si>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</si>
  <si>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</si>
  <si>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</si>
  <si>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</si>
  <si>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</si>
  <si>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</si>
  <si>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</si>
  <si>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</si>
  <si>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</si>
  <si>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</si>
  <si>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</si>
  <si>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</si>
  <si>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</si>
  <si>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</si>
  <si>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</si>
  <si>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</si>
  <si>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</si>
  <si>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</si>
  <si>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</si>
  <si>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</si>
  <si>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</si>
  <si>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</si>
  <si>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</si>
  <si>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</si>
  <si>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</si>
  <si>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</si>
  <si>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</si>
  <si>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</si>
  <si>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</si>
  <si>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</si>
  <si>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</si>
  <si>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</si>
  <si>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</si>
  <si>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</si>
  <si>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</si>
  <si>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</si>
  <si>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</si>
  <si>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</si>
  <si>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</si>
  <si>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</si>
  <si>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</si>
  <si>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</si>
  <si>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</si>
  <si>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</si>
  <si>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</si>
  <si>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</si>
  <si>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</si>
  <si>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</si>
  <si>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</si>
  <si>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</si>
  <si>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</si>
  <si>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</si>
  <si>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</si>
  <si>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</si>
  <si>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</si>
  <si>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</si>
  <si>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</si>
  <si>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</si>
  <si>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</si>
  <si>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</si>
  <si>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</si>
  <si>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</si>
  <si>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</si>
  <si>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</si>
  <si>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</si>
  <si>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</si>
  <si>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</si>
  <si>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</si>
  <si>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</si>
  <si>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</si>
  <si>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</si>
  <si>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</si>
  <si>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</si>
  <si>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</si>
  <si>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</si>
  <si>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</si>
  <si>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</si>
  <si>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</si>
  <si>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</si>
  <si>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</si>
  <si>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</si>
  <si>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</si>
  <si>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</si>
  <si>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</si>
  <si>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</si>
  <si>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</si>
  <si>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</si>
  <si>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</si>
  <si>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</si>
  <si>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</si>
  <si>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</si>
  <si>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</si>
  <si>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</si>
  <si>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</si>
  <si>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</si>
  <si>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</si>
  <si>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</si>
  <si>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</si>
  <si>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</si>
  <si>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</si>
  <si>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</si>
  <si>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</si>
  <si>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</si>
  <si>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</si>
  <si>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</si>
  <si>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</si>
  <si>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</si>
  <si>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</si>
  <si>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</si>
  <si>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</si>
  <si>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</si>
  <si>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</si>
  <si>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</si>
  <si>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</si>
  <si>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</si>
  <si>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</si>
  <si>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</si>
  <si>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</si>
  <si>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</si>
  <si>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</si>
  <si>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</si>
  <si>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</si>
  <si>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</si>
  <si>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</si>
  <si>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</si>
  <si>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</si>
  <si>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</si>
  <si>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</si>
  <si>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</si>
  <si>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</si>
  <si>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</si>
  <si>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</si>
  <si>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</si>
  <si>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</si>
  <si>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</si>
  <si>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</si>
  <si>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</si>
  <si>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</si>
  <si>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</si>
  <si>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</si>
  <si>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</si>
  <si>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</si>
  <si>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</si>
  <si>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</si>
  <si>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</si>
  <si>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</si>
  <si>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</si>
  <si>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</si>
  <si>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</si>
  <si>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</si>
  <si>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</si>
  <si>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</si>
  <si>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</si>
  <si>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</si>
  <si>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</si>
  <si>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</si>
  <si>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</si>
  <si>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</si>
  <si>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</si>
  <si>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</si>
  <si>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</si>
  <si>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</si>
  <si>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</si>
  <si>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</si>
  <si>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</si>
  <si>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</si>
  <si>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</si>
  <si>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</si>
  <si>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</si>
  <si>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</si>
  <si>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</si>
  <si>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</si>
  <si>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</si>
  <si>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</si>
  <si>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</si>
  <si>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</si>
  <si>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</si>
  <si>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</si>
  <si>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</si>
  <si>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</si>
  <si>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</si>
  <si>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</si>
  <si>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</si>
  <si>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</si>
  <si>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</si>
  <si>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</si>
  <si>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</si>
  <si>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</si>
  <si>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</si>
  <si>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</si>
  <si>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</si>
  <si>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</si>
  <si>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</si>
  <si>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</si>
  <si>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</si>
  <si>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</si>
  <si>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</si>
  <si>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</si>
  <si>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</si>
  <si>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</si>
  <si>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</si>
  <si>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</si>
  <si>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</si>
  <si>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</si>
  <si>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</si>
  <si>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</si>
  <si>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</si>
  <si>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</si>
  <si>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</si>
  <si>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</si>
  <si>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</si>
  <si>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</si>
  <si>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</si>
  <si>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</si>
  <si>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</si>
  <si>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</si>
  <si>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</si>
  <si>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</si>
  <si>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</si>
  <si>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</si>
  <si>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</si>
  <si>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</si>
  <si>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</si>
  <si>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</si>
  <si>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</si>
  <si>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</si>
  <si>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</si>
  <si>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</si>
  <si>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</si>
  <si>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</si>
  <si>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</si>
  <si>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</si>
  <si>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</si>
  <si>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</si>
  <si>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</si>
  <si>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</si>
  <si>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</si>
  <si>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</si>
  <si>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</si>
  <si>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</si>
  <si>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</si>
  <si>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</si>
  <si>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</si>
  <si>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</si>
  <si>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</si>
  <si>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</si>
  <si>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</si>
  <si>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</si>
  <si>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</si>
  <si>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</si>
  <si>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</si>
  <si>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</si>
  <si>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</si>
  <si>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</si>
  <si>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</si>
  <si>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</si>
  <si>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</si>
  <si>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</si>
  <si>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</si>
  <si>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</si>
  <si>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</si>
  <si>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</si>
  <si>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</si>
  <si>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</si>
  <si>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</si>
  <si>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</si>
  <si>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</si>
  <si>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</si>
  <si>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</si>
  <si>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</si>
  <si>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</si>
  <si>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</si>
  <si>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</si>
  <si>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</si>
  <si>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</si>
  <si>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</si>
  <si>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</si>
  <si>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</si>
  <si>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</si>
  <si>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</si>
  <si>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</si>
  <si>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</si>
  <si>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</si>
  <si>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</si>
  <si>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</si>
  <si>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</si>
  <si>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</si>
  <si>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</si>
  <si>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</si>
  <si>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</si>
  <si>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</si>
  <si>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</si>
  <si>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</si>
  <si>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</si>
  <si>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</si>
  <si>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</si>
  <si>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</si>
  <si>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</si>
  <si>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</si>
  <si>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</si>
  <si>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</si>
  <si>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</si>
  <si>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</si>
  <si>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</si>
  <si>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</si>
  <si>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</si>
  <si>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</si>
  <si>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</si>
  <si>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</si>
  <si>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</si>
  <si>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</si>
  <si>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</si>
  <si>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</si>
  <si>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</si>
  <si>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</si>
  <si>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</si>
  <si>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</si>
  <si>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</si>
  <si>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</si>
  <si>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</si>
  <si>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</si>
  <si>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</si>
  <si>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</si>
  <si>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</si>
  <si>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</si>
  <si>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</si>
  <si>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</si>
  <si>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</si>
  <si>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</si>
  <si>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</si>
  <si>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</si>
  <si>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</si>
  <si>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</si>
  <si>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</si>
  <si>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</si>
  <si>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</si>
  <si>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</si>
  <si>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</si>
  <si>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</si>
  <si>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</si>
  <si>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</si>
  <si>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</si>
  <si>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</si>
  <si>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</si>
  <si>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</si>
  <si>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</si>
  <si>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</si>
  <si>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</si>
  <si>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</si>
  <si>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</si>
  <si>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</si>
  <si>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</si>
  <si>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</si>
  <si>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</si>
  <si>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</si>
  <si>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</si>
  <si>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</si>
  <si>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</si>
  <si>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</si>
  <si>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</si>
  <si>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</si>
  <si>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</si>
  <si>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</si>
  <si>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</si>
  <si>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</si>
  <si>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</si>
  <si>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</si>
  <si>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</si>
  <si>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</si>
  <si>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</si>
  <si>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</si>
  <si>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</si>
  <si>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</si>
  <si>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</si>
  <si>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</si>
  <si>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</si>
  <si>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</si>
  <si>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</si>
  <si>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</si>
  <si>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</si>
  <si>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</si>
  <si>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</si>
  <si>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</si>
  <si>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</si>
  <si>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</si>
  <si>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</si>
  <si>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</si>
  <si>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</si>
  <si>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</si>
  <si>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</si>
  <si>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</si>
  <si>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</si>
  <si>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</si>
  <si>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</si>
  <si>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</si>
  <si>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</si>
  <si>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</si>
  <si>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</si>
  <si>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</si>
  <si>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</si>
  <si>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</si>
  <si>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</si>
  <si>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</si>
  <si>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</si>
  <si>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</si>
  <si>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</si>
  <si>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</si>
  <si>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</si>
  <si>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</si>
  <si>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</si>
  <si>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</si>
  <si>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</si>
  <si>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</si>
  <si>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</si>
  <si>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</si>
  <si>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</si>
  <si>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</si>
  <si>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</si>
  <si>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</si>
  <si>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</si>
  <si>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</si>
  <si>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</si>
  <si>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</si>
  <si>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</si>
  <si>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</si>
  <si>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</si>
  <si>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</si>
  <si>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</si>
  <si>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</si>
  <si>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</si>
  <si>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</si>
  <si>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</si>
  <si>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</si>
  <si>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</si>
  <si>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</si>
  <si>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</si>
  <si>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</si>
  <si>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</si>
  <si>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</si>
  <si>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</si>
  <si>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</si>
  <si>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</si>
  <si>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</si>
  <si>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</si>
  <si>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</si>
  <si>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</si>
  <si>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</si>
  <si>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</si>
  <si>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</si>
  <si>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</si>
  <si>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</si>
  <si>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</si>
  <si>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</si>
  <si>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</si>
  <si>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</si>
  <si>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</si>
  <si>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</si>
  <si>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</si>
  <si>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</si>
  <si>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</si>
  <si>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</si>
  <si>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</si>
  <si>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</si>
  <si>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</si>
  <si>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</si>
  <si>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</si>
  <si>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</si>
  <si>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</si>
  <si>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</si>
  <si>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</si>
  <si>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</si>
  <si>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</si>
  <si>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</si>
  <si>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</si>
  <si>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</si>
  <si>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</si>
  <si>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</si>
  <si>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</si>
  <si>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</si>
  <si>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</si>
  <si>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</si>
  <si>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</si>
  <si>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</si>
  <si>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</si>
  <si>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</si>
  <si>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</si>
  <si>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</si>
  <si>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</si>
  <si>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</si>
  <si>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</si>
  <si>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</si>
  <si>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</si>
  <si>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</si>
  <si>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</si>
  <si>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</si>
  <si>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</si>
  <si>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</si>
  <si>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</si>
  <si>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</si>
  <si>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</si>
  <si>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</si>
  <si>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</si>
  <si>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</si>
  <si>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</si>
  <si>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</si>
  <si>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</si>
  <si>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</si>
  <si>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</si>
  <si>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</si>
  <si>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</si>
  <si>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</si>
  <si>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</si>
  <si>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</si>
  <si>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</si>
  <si>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</si>
  <si>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</si>
  <si>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</si>
  <si>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</si>
  <si>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</si>
  <si>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</si>
  <si>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</si>
  <si>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</si>
  <si>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</si>
  <si>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</si>
  <si>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</si>
  <si>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</si>
  <si>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</si>
  <si>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</si>
  <si>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</si>
  <si>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</si>
  <si>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</si>
  <si>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</si>
  <si>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</si>
  <si>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</si>
  <si>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</si>
  <si>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</si>
  <si>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</si>
  <si>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</si>
  <si>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</si>
  <si>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</si>
  <si>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</si>
  <si>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</si>
  <si>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</si>
  <si>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</si>
  <si>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</si>
  <si>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</si>
  <si>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</si>
  <si>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</si>
  <si>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</si>
  <si>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</si>
  <si>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</si>
  <si>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</si>
  <si>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</si>
  <si>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</si>
  <si>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</si>
  <si>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</si>
  <si>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</si>
  <si>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</si>
  <si>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</si>
  <si>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</si>
  <si>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</si>
  <si>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</si>
  <si>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</si>
  <si>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</si>
  <si>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</si>
  <si>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</si>
  <si>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</si>
  <si>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</si>
  <si>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</si>
  <si>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</si>
  <si>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</si>
  <si>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</si>
  <si>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</si>
  <si>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</si>
  <si>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</si>
  <si>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</si>
  <si>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</si>
  <si>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</si>
  <si>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</si>
  <si>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</si>
  <si>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</si>
  <si>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</si>
  <si>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</si>
  <si>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</si>
  <si>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</si>
  <si>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</si>
  <si>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</si>
  <si>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</si>
  <si>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</si>
  <si>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</si>
  <si>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</si>
  <si>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</si>
  <si>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</si>
  <si>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</si>
  <si>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</si>
  <si>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</si>
  <si>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</si>
  <si>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</si>
  <si>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</si>
  <si>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</si>
  <si>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</si>
  <si>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</si>
  <si>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</si>
  <si>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</si>
  <si>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</si>
  <si>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</si>
  <si>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</si>
  <si>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</si>
  <si>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</si>
  <si>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</si>
  <si>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</si>
  <si>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</si>
  <si>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</si>
  <si>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</si>
  <si>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</si>
  <si>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</si>
  <si>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</si>
  <si>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</si>
  <si>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</si>
  <si>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</si>
  <si>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</si>
  <si>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</si>
  <si>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</si>
  <si>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</si>
  <si>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</si>
  <si>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</si>
  <si>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</si>
  <si>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</si>
  <si>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</si>
  <si>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</si>
  <si>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</si>
  <si>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</si>
  <si>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</si>
  <si>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</si>
  <si>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</si>
  <si>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</si>
  <si>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</si>
  <si>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</si>
  <si>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</si>
  <si>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</si>
  <si>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</si>
  <si>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</si>
  <si>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</si>
  <si>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</si>
  <si>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</si>
  <si>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</si>
  <si>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</si>
  <si>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</si>
  <si>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</si>
  <si>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</si>
  <si>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</si>
  <si>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</si>
  <si>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</si>
  <si>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</si>
  <si>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</si>
  <si>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</si>
  <si>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</si>
  <si>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</si>
  <si>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</si>
  <si>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</si>
  <si>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</si>
  <si>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</si>
  <si>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</si>
  <si>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</si>
  <si>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</si>
  <si>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</si>
  <si>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</si>
  <si>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</si>
  <si>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</si>
  <si>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</si>
  <si>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</si>
  <si>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</si>
  <si>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</si>
  <si>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</si>
  <si>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</si>
  <si>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</si>
  <si>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</si>
  <si>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</si>
  <si>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</si>
  <si>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</si>
  <si>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</si>
  <si>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</si>
  <si>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</si>
  <si>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</si>
  <si>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</si>
  <si>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</si>
  <si>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</si>
  <si>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</si>
  <si>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</si>
  <si>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</si>
  <si>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</si>
  <si>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</si>
  <si>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</si>
  <si>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</si>
  <si>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</si>
  <si>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</si>
  <si>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</si>
  <si>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</si>
  <si>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</si>
  <si>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</si>
  <si>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</si>
  <si>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</si>
  <si>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</si>
  <si>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</si>
  <si>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</si>
  <si>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</si>
  <si>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</si>
  <si>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</si>
  <si>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</si>
  <si>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</si>
  <si>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</si>
  <si>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</si>
  <si>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</si>
  <si>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</si>
  <si>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</si>
  <si>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</si>
  <si>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</si>
  <si>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</si>
  <si>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</si>
  <si>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</si>
  <si>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</si>
  <si>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</si>
  <si>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</si>
  <si>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</si>
  <si>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</si>
  <si>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</si>
  <si>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</si>
  <si>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</si>
  <si>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</si>
  <si>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</si>
  <si>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</si>
  <si>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</si>
  <si>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</si>
  <si>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</si>
  <si>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</si>
  <si>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</si>
  <si>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</si>
  <si>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</si>
  <si>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</si>
  <si>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</si>
  <si>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</si>
  <si>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</si>
  <si>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</si>
  <si>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</si>
  <si>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</si>
  <si>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</si>
  <si>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</si>
  <si>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</si>
  <si>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</si>
  <si>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</si>
  <si>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</si>
  <si>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</si>
  <si>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</si>
  <si>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</si>
  <si>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</si>
  <si>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</si>
  <si>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</si>
  <si>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</si>
  <si>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</si>
  <si>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</si>
  <si>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</si>
  <si>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</si>
  <si>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</si>
  <si>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</si>
  <si>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</si>
  <si>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</si>
  <si>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</si>
  <si>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</si>
  <si>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</si>
  <si>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</si>
  <si>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</si>
  <si>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</si>
  <si>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</si>
  <si>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</si>
  <si>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</si>
  <si>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</si>
  <si>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</si>
  <si>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</si>
  <si>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</si>
  <si>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</si>
  <si>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</si>
  <si>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</si>
  <si>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</si>
  <si>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</si>
  <si>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</si>
  <si>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</si>
  <si>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</si>
  <si>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</si>
  <si>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</si>
  <si>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</si>
  <si>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</si>
  <si>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</si>
  <si>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</si>
  <si>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</si>
  <si>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</si>
  <si>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</si>
  <si>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</si>
  <si>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</si>
  <si>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</si>
  <si>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</si>
  <si>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</si>
  <si>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</si>
  <si>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</si>
  <si>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</si>
  <si>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</si>
  <si>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</si>
  <si>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</si>
  <si>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</si>
  <si>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</si>
  <si>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</si>
  <si>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</si>
  <si>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</si>
  <si>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</si>
  <si>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</si>
  <si>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</si>
  <si>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</si>
  <si>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</si>
  <si>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</si>
  <si>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</si>
  <si>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</si>
  <si>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</si>
  <si>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</si>
  <si>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</si>
  <si>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</si>
  <si>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</si>
  <si>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</si>
  <si>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</si>
  <si>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</si>
  <si>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</si>
  <si>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</si>
  <si>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</si>
  <si>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</si>
  <si>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</si>
  <si>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</si>
  <si>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</si>
  <si>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</si>
  <si>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</si>
  <si>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</si>
  <si>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</si>
  <si>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</si>
  <si>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</si>
  <si>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</si>
  <si>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</si>
  <si>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</si>
  <si>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</si>
  <si>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</si>
  <si>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</si>
  <si>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</si>
  <si>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</si>
  <si>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</si>
  <si>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</si>
  <si>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</si>
  <si>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</si>
  <si>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</si>
  <si>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</si>
  <si>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</si>
  <si>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</si>
  <si>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</si>
  <si>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</si>
  <si>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</si>
  <si>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</si>
  <si>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</si>
  <si>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</si>
  <si>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</si>
  <si>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</si>
  <si>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</si>
  <si>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</si>
  <si>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</si>
  <si>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</si>
  <si>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</si>
  <si>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</si>
  <si>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</si>
  <si>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</si>
  <si>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</si>
  <si>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</si>
  <si>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</si>
  <si>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</si>
  <si>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</si>
  <si>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</si>
  <si>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</si>
  <si>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</si>
  <si>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</si>
  <si>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</si>
  <si>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</si>
  <si>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</si>
  <si>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</si>
  <si>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</si>
  <si>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</si>
  <si>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</si>
  <si>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</si>
  <si>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</si>
  <si>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</si>
  <si>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</si>
  <si>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</si>
  <si>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</si>
  <si>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</si>
  <si>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</si>
  <si>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</si>
  <si>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</si>
  <si>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</si>
  <si>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</si>
  <si>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</si>
  <si>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</si>
  <si>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</si>
  <si>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</si>
  <si>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</si>
  <si>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</si>
  <si>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</si>
  <si>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</si>
  <si>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</si>
  <si>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</si>
  <si>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</si>
  <si>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</si>
  <si>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</si>
  <si>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</si>
  <si>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</si>
  <si>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</si>
  <si>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</si>
  <si>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</si>
  <si>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</si>
  <si>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</si>
  <si>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</si>
  <si>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</si>
  <si>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</si>
  <si>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</si>
  <si>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</si>
  <si>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</si>
  <si>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</si>
  <si>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</si>
  <si>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</si>
  <si>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</si>
  <si>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</si>
  <si>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</si>
  <si>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</si>
  <si>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</si>
  <si>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</si>
  <si>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</si>
  <si>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</si>
  <si>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</si>
  <si>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</si>
  <si>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</si>
  <si>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</si>
  <si>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</si>
  <si>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</si>
  <si>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</si>
  <si>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</si>
  <si>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</si>
  <si>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</si>
  <si>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</si>
  <si>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</si>
  <si>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</si>
  <si>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</si>
  <si>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</si>
  <si>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</si>
  <si>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</si>
  <si>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</si>
  <si>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</si>
  <si>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</si>
  <si>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</si>
  <si>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</si>
  <si>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</si>
  <si>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</si>
  <si>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</si>
  <si>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</si>
  <si>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</si>
  <si>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</si>
  <si>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</si>
  <si>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</si>
  <si>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</si>
  <si>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</si>
  <si>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</si>
  <si>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</si>
  <si>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</si>
  <si>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</si>
  <si>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</si>
  <si>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</si>
  <si>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</si>
  <si>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</si>
  <si>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</si>
  <si>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</si>
  <si>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</si>
  <si>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</si>
  <si>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</si>
  <si>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</si>
  <si>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</si>
  <si>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</si>
  <si>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</si>
  <si>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</si>
  <si>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</si>
  <si>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</si>
  <si>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</si>
  <si>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</si>
  <si>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</si>
  <si>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</si>
  <si>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</si>
  <si>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</si>
  <si>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</si>
  <si>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</si>
  <si>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</si>
  <si>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</si>
  <si>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</si>
  <si>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</si>
  <si>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</si>
  <si>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</si>
  <si>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</si>
  <si>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</si>
  <si>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</si>
  <si>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</si>
  <si>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</si>
  <si>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</si>
  <si>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</si>
  <si>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</si>
  <si>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</si>
  <si>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</si>
  <si>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</si>
  <si>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</si>
  <si>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</si>
  <si>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</si>
  <si>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</si>
  <si>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</si>
  <si>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</si>
  <si>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</si>
  <si>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</si>
  <si>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</si>
  <si>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</si>
  <si>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</si>
  <si>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</si>
  <si>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</si>
  <si>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</si>
  <si>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</si>
  <si>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</si>
  <si>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</si>
  <si>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</si>
  <si>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</si>
  <si>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</si>
  <si>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</si>
  <si>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</si>
  <si>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</si>
  <si>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</si>
  <si>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</si>
  <si>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</si>
  <si>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</si>
  <si>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</si>
  <si>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</si>
  <si>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</si>
  <si>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</si>
  <si>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</si>
  <si>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</si>
  <si>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</si>
  <si>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</si>
  <si>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</si>
  <si>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</si>
  <si>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</si>
  <si>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</si>
  <si>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</si>
  <si>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</si>
  <si>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</si>
  <si>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</si>
  <si>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</si>
  <si>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</si>
  <si>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</si>
  <si>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</si>
  <si>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</si>
  <si>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</si>
  <si>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</si>
  <si>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</si>
  <si>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</si>
  <si>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</si>
  <si>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</si>
  <si>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</si>
  <si>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</si>
  <si>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</si>
  <si>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</si>
  <si>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</si>
  <si>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</si>
  <si>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</si>
  <si>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</si>
  <si>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</si>
  <si>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</si>
  <si>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</si>
  <si>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</si>
  <si>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</si>
  <si>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</si>
  <si>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</si>
  <si>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</si>
  <si>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</si>
  <si>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</si>
  <si>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</si>
  <si>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</si>
  <si>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</si>
  <si>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</si>
  <si>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</si>
  <si>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</si>
  <si>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</si>
  <si>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</si>
  <si>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</si>
  <si>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</si>
  <si>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</si>
  <si>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</si>
  <si>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</si>
  <si>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</si>
  <si>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</si>
  <si>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</si>
  <si>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</si>
  <si>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</si>
  <si>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</si>
  <si>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</si>
  <si>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</si>
  <si>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</si>
  <si>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</si>
  <si>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</si>
  <si>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</si>
  <si>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</si>
  <si>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</si>
  <si>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</si>
  <si>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</si>
  <si>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</si>
  <si>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</si>
  <si>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</si>
  <si>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</si>
  <si>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</si>
  <si>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</si>
  <si>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</si>
  <si>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</si>
  <si>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</si>
  <si>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</si>
  <si>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</si>
  <si>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</si>
  <si>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</si>
  <si>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</si>
  <si>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</si>
  <si>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</si>
  <si>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</si>
  <si>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</si>
  <si>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</si>
  <si>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</si>
  <si>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</si>
  <si>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</si>
  <si>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</si>
  <si>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</si>
  <si>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</si>
  <si>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</si>
  <si>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</si>
  <si>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</si>
  <si>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</si>
  <si>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</si>
  <si>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</si>
  <si>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</si>
  <si>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</si>
  <si>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</si>
  <si>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</si>
  <si>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</si>
  <si>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</si>
  <si>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</si>
  <si>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</si>
  <si>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</si>
  <si>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</si>
  <si>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</si>
  <si>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</si>
  <si>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</si>
  <si>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</si>
  <si>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</si>
  <si>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</si>
  <si>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</si>
  <si>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</si>
  <si>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</si>
  <si>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</si>
  <si>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</si>
  <si>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</si>
  <si>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</si>
  <si>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</si>
  <si>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</si>
  <si>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</si>
  <si>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</si>
  <si>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</si>
  <si>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</si>
  <si>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</si>
  <si>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</si>
  <si>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</si>
  <si>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</si>
  <si>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</si>
  <si>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</si>
  <si>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</si>
  <si>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</si>
  <si>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</si>
  <si>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</si>
  <si>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</si>
  <si>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</si>
  <si>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</si>
  <si>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</si>
  <si>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</si>
  <si>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</si>
  <si>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</si>
  <si>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</si>
  <si>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</si>
  <si>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</si>
  <si>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</si>
  <si>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</si>
  <si>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</si>
  <si>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</si>
  <si>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</si>
  <si>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</si>
  <si>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</si>
  <si>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</si>
  <si>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</si>
  <si>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</si>
  <si>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</si>
  <si>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</si>
  <si>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</si>
  <si>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</si>
  <si>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</si>
  <si>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</si>
  <si>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</si>
  <si>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</si>
  <si>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</si>
  <si>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</si>
  <si>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</si>
  <si>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</si>
  <si>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</si>
  <si>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</si>
  <si>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</si>
  <si>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</si>
  <si>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</si>
  <si>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</si>
  <si>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</si>
  <si>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</si>
  <si>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</si>
  <si>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</si>
  <si>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</si>
  <si>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</si>
  <si>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</si>
  <si>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</si>
  <si>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</si>
  <si>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</si>
  <si>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</si>
  <si>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</si>
  <si>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</si>
  <si>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</si>
  <si>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</si>
  <si>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</si>
  <si>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</si>
  <si>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</si>
  <si>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</si>
  <si>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</si>
  <si>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</si>
  <si>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</si>
  <si>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</si>
  <si>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</si>
  <si>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</si>
  <si>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</si>
  <si>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</si>
  <si>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</si>
  <si>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</si>
  <si>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</si>
  <si>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</si>
  <si>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</si>
  <si>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</si>
  <si>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</si>
  <si>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</si>
  <si>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</si>
  <si>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</si>
  <si>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</si>
  <si>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</si>
  <si>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</si>
  <si>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</si>
  <si>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</si>
  <si>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</si>
  <si>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</si>
  <si>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</si>
  <si>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</si>
  <si>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</si>
  <si>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</si>
  <si>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</si>
  <si>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</si>
  <si>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</si>
  <si>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</si>
  <si>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</si>
  <si>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</si>
  <si>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</si>
  <si>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</si>
  <si>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</si>
  <si>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</si>
  <si>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</si>
  <si>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</si>
  <si>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</si>
  <si>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</si>
  <si>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</si>
  <si>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</si>
  <si>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</si>
  <si>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</si>
  <si>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</si>
  <si>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</si>
  <si>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</si>
  <si>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</si>
  <si>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</si>
  <si>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</si>
  <si>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</si>
  <si>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</si>
  <si>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</si>
  <si>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</si>
  <si>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</si>
  <si>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</si>
  <si>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</si>
  <si>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</si>
  <si>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</si>
  <si>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</si>
  <si>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</si>
  <si>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</si>
  <si>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</si>
  <si>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</si>
  <si>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</si>
  <si>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</si>
  <si>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</si>
  <si>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</si>
  <si>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</si>
  <si>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</si>
  <si>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</si>
  <si>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</si>
  <si>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</si>
  <si>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</si>
  <si>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</si>
  <si>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</si>
  <si>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</si>
  <si>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</si>
  <si>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</si>
  <si>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</si>
  <si>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</si>
  <si>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</si>
  <si>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</si>
  <si>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</si>
  <si>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</si>
  <si>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</si>
  <si>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</si>
  <si>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</si>
  <si>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</si>
  <si>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</si>
  <si>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</si>
  <si>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</si>
  <si>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</si>
  <si>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</si>
  <si>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</si>
  <si>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</si>
  <si>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</si>
  <si>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</si>
  <si>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</si>
  <si>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</si>
  <si>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</si>
  <si>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</si>
  <si>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</si>
  <si>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</si>
  <si>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</si>
  <si>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</si>
  <si>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</si>
  <si>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</si>
  <si>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</si>
  <si>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</si>
  <si>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</si>
  <si>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</si>
  <si>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</si>
  <si>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</si>
  <si>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</si>
  <si>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</si>
  <si>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</si>
  <si>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</si>
  <si>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</si>
  <si>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</si>
  <si>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</si>
  <si>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</si>
  <si>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</si>
  <si>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</si>
  <si>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</si>
  <si>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</si>
  <si>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</si>
  <si>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</si>
  <si>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</si>
  <si>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</si>
  <si>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</si>
  <si>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</si>
  <si>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</si>
  <si>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</si>
  <si>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</si>
  <si>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</si>
  <si>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</si>
  <si>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</si>
  <si>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</si>
  <si>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</si>
  <si>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</si>
  <si>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</si>
  <si>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</si>
  <si>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</si>
  <si>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</si>
  <si>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</si>
  <si>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</si>
  <si>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</si>
  <si>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</si>
  <si>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</si>
  <si>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</si>
  <si>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</si>
  <si>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</si>
  <si>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</si>
  <si>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</si>
  <si>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</si>
  <si>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</si>
  <si>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</si>
  <si>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</si>
  <si>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</si>
  <si>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</si>
  <si>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</si>
  <si>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</si>
  <si>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</si>
  <si>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</si>
  <si>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</si>
  <si>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</si>
  <si>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</si>
  <si>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</si>
  <si>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</si>
  <si>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</si>
  <si>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</si>
  <si>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</si>
  <si>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</si>
  <si>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</si>
  <si>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</si>
  <si>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</si>
  <si>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</si>
  <si>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</si>
  <si>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</si>
  <si>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</si>
  <si>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</si>
  <si>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</si>
  <si>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</si>
  <si>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</si>
  <si>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</si>
  <si>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</si>
  <si>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</si>
  <si>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</si>
  <si>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</si>
  <si>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</si>
  <si>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</si>
  <si>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</si>
  <si>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</si>
  <si>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</si>
  <si>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</si>
  <si>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</si>
  <si>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</si>
  <si>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</si>
  <si>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</si>
  <si>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</si>
  <si>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</si>
  <si>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</si>
  <si>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</si>
  <si>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</si>
  <si>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</si>
  <si>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</si>
  <si>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</si>
  <si>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</si>
  <si>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</si>
  <si>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</si>
  <si>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</si>
  <si>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</si>
  <si>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</si>
  <si>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</si>
  <si>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</si>
  <si>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</si>
  <si>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</si>
  <si>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</si>
  <si>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</si>
  <si>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</si>
  <si>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</si>
  <si>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</si>
  <si>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</si>
  <si>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</si>
  <si>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</si>
  <si>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</si>
  <si>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</si>
  <si>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</si>
  <si>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</si>
  <si>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</si>
  <si>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</si>
  <si>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</si>
  <si>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</si>
  <si>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</si>
  <si>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</si>
  <si>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</si>
  <si>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</si>
  <si>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</si>
  <si>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</si>
  <si>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</si>
  <si>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</si>
  <si>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</si>
  <si>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</si>
  <si>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</si>
  <si>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</si>
  <si>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</si>
  <si>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</si>
  <si>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</si>
  <si>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</si>
  <si>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</si>
  <si>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</si>
  <si>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</si>
  <si>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</si>
  <si>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</si>
  <si>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</si>
  <si>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</si>
  <si>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</si>
  <si>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</si>
  <si>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</si>
  <si>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</si>
  <si>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</si>
  <si>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</si>
  <si>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</si>
  <si>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</si>
  <si>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</si>
  <si>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</si>
  <si>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</si>
  <si>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</si>
  <si>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</si>
  <si>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</si>
  <si>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</si>
  <si>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</si>
  <si>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</si>
  <si>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</si>
  <si>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</si>
  <si>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</si>
  <si>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</si>
  <si>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</si>
  <si>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</si>
  <si>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</si>
  <si>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</si>
  <si>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</si>
  <si>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</si>
  <si>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</si>
  <si>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</si>
  <si>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</si>
  <si>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</si>
  <si>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</si>
  <si>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</si>
  <si>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</si>
  <si>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</si>
  <si>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</si>
  <si>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</si>
  <si>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</si>
  <si>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</si>
  <si>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</si>
  <si>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</si>
  <si>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</si>
  <si>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</si>
  <si>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</si>
  <si>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</si>
  <si>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</si>
  <si>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</si>
  <si>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</si>
  <si>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</si>
  <si>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</si>
  <si>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</si>
  <si>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</si>
  <si>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</si>
  <si>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</si>
  <si>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</si>
  <si>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</si>
  <si>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</si>
  <si>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</si>
  <si>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</si>
  <si>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</si>
  <si>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</si>
  <si>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</si>
  <si>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</si>
  <si>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</si>
  <si>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</si>
  <si>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</si>
  <si>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</si>
  <si>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</si>
  <si>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</si>
  <si>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</si>
  <si>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</si>
  <si>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</si>
  <si>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</si>
  <si>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</si>
  <si>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</si>
  <si>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</si>
  <si>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</si>
  <si>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</si>
  <si>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</si>
  <si>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</si>
  <si>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</si>
  <si>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</si>
  <si>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</si>
  <si>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</si>
  <si>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</si>
  <si>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</si>
  <si>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</si>
  <si>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</si>
  <si>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</si>
  <si>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</si>
  <si>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</si>
  <si>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</si>
  <si>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</si>
  <si>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</si>
  <si>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</si>
  <si>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</si>
  <si>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</si>
  <si>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</si>
  <si>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</si>
  <si>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</si>
  <si>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</si>
  <si>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</si>
  <si>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</si>
  <si>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</si>
  <si>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</si>
  <si>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</si>
  <si>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</si>
  <si>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</si>
  <si>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</si>
  <si>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</si>
  <si>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</si>
  <si>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</si>
  <si>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</si>
  <si>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</si>
  <si>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</si>
  <si>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</si>
  <si>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</si>
  <si>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</si>
  <si>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</si>
  <si>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</si>
  <si>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</si>
  <si>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</si>
  <si>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</si>
  <si>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</si>
  <si>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</si>
  <si>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</si>
  <si>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</si>
  <si>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</si>
  <si>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</si>
  <si>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</si>
  <si>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</si>
  <si>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</si>
  <si>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</si>
  <si>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</si>
  <si>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</si>
  <si>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</si>
  <si>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</si>
  <si>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</si>
  <si>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</si>
  <si>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</si>
  <si>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</si>
  <si>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</si>
  <si>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</si>
  <si>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</si>
  <si>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</si>
  <si>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</si>
  <si>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</si>
  <si>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</si>
  <si>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</si>
  <si>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</si>
  <si>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</si>
  <si>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</si>
  <si>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</si>
  <si>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</si>
  <si>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</si>
  <si>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</si>
  <si>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</si>
  <si>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</si>
  <si>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</si>
  <si>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</si>
  <si>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</si>
  <si>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</si>
  <si>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</si>
  <si>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</si>
  <si>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</si>
  <si>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</si>
  <si>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</si>
  <si>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</si>
  <si>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</si>
  <si>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</si>
  <si>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</si>
  <si>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</si>
  <si>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</si>
  <si>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</si>
  <si>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</si>
  <si>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</si>
  <si>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</si>
  <si>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</si>
  <si>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</si>
  <si>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</si>
  <si>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</si>
  <si>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</si>
  <si>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</si>
  <si>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</si>
  <si>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</si>
  <si>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</si>
  <si>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</si>
  <si>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</si>
  <si>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</si>
  <si>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</si>
  <si>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</si>
  <si>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</si>
  <si>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</si>
  <si>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</si>
  <si>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</si>
  <si>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</si>
  <si>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</si>
  <si>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</si>
  <si>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</si>
  <si>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</si>
  <si>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</si>
  <si>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</si>
  <si>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</si>
  <si>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</si>
  <si>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</si>
  <si>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</si>
  <si>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</si>
  <si>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</si>
  <si>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</si>
  <si>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</si>
  <si>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</si>
  <si>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</si>
  <si>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</si>
  <si>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</si>
  <si>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</si>
  <si>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</si>
  <si>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</si>
  <si>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</si>
  <si>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</si>
  <si>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</si>
  <si>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</si>
  <si>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</si>
  <si>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</si>
  <si>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</si>
  <si>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</si>
  <si>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</si>
  <si>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</si>
  <si>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</si>
  <si>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</si>
  <si>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</si>
  <si>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</si>
  <si>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</si>
  <si>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</si>
  <si>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</si>
  <si>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</si>
  <si>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</si>
  <si>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</si>
  <si>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</si>
  <si>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</si>
  <si>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</si>
  <si>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</si>
  <si>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</si>
  <si>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</si>
  <si>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</si>
  <si>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</si>
  <si>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</si>
  <si>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</si>
  <si>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</si>
  <si>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</si>
  <si>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</si>
  <si>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</si>
  <si>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</si>
  <si>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</si>
  <si>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</si>
  <si>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</si>
  <si>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</si>
  <si>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</si>
  <si>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</si>
  <si>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</si>
  <si>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</si>
  <si>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</si>
  <si>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</si>
  <si>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</si>
  <si>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</si>
  <si>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</si>
  <si>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</si>
  <si>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</si>
  <si>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</si>
  <si>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</si>
  <si>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</si>
  <si>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</si>
  <si>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</si>
  <si>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</si>
  <si>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</si>
  <si>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</si>
  <si>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</si>
  <si>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</si>
  <si>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</si>
  <si>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</si>
  <si>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</si>
  <si>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</si>
  <si>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</si>
  <si>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</si>
  <si>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</si>
  <si>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</si>
  <si>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</si>
  <si>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</si>
  <si>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</si>
  <si>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</si>
  <si>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</si>
  <si>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</si>
  <si>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</si>
  <si>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</si>
  <si>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</si>
  <si>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</si>
  <si>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</si>
  <si>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</si>
  <si>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</si>
  <si>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</si>
  <si>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</si>
  <si>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</si>
  <si>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</si>
  <si>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</si>
  <si>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</si>
  <si>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</si>
  <si>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</si>
  <si>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</si>
  <si>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</si>
  <si>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</si>
  <si>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</si>
  <si>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</si>
  <si>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</si>
  <si>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</si>
  <si>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</si>
  <si>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</si>
  <si>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</si>
  <si>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</si>
  <si>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</si>
  <si>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</si>
  <si>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</si>
  <si>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</si>
  <si>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</si>
  <si>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</si>
  <si>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</si>
  <si>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</si>
  <si>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</si>
  <si>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</si>
  <si>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</si>
  <si>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</si>
  <si>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</si>
  <si>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</si>
  <si>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</si>
  <si>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</si>
  <si>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</si>
  <si>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</si>
  <si>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</si>
  <si>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</si>
  <si>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</si>
  <si>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</si>
  <si>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</si>
  <si>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</si>
  <si>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</si>
  <si>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</si>
  <si>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</si>
  <si>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</si>
  <si>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</si>
  <si>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</si>
  <si>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</si>
  <si>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</si>
  <si>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</si>
  <si>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</si>
  <si>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</si>
  <si>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</si>
  <si>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</si>
  <si>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</si>
  <si>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</si>
  <si>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</si>
  <si>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</si>
  <si>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</si>
  <si>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</si>
  <si>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</si>
  <si>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</si>
  <si>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</si>
  <si>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</si>
  <si>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</si>
  <si>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</si>
  <si>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</si>
  <si>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</si>
  <si>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</si>
  <si>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</si>
  <si>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</si>
  <si>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</si>
  <si>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</si>
  <si>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</si>
  <si>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</si>
  <si>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</si>
  <si>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</si>
  <si>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</si>
  <si>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</si>
  <si>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</si>
  <si>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</si>
  <si>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</si>
  <si>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</si>
  <si>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</si>
  <si>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</si>
  <si>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</si>
  <si>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</si>
  <si>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</si>
  <si>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</si>
  <si>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</si>
  <si>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</si>
  <si>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</si>
  <si>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</si>
  <si>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</si>
  <si>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</si>
  <si>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</si>
  <si>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</si>
  <si>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</si>
  <si>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</si>
  <si>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</si>
  <si>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</si>
  <si>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</si>
  <si>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</si>
  <si>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</si>
  <si>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</si>
  <si>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</si>
  <si>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</si>
  <si>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</si>
  <si>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</si>
  <si>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</si>
  <si>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</si>
  <si>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</si>
  <si>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</si>
  <si>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</si>
  <si>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</si>
  <si>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</si>
  <si>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</si>
  <si>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</si>
  <si>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</si>
  <si>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</si>
  <si>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</si>
  <si>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</si>
  <si>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</si>
  <si>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</si>
  <si>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</si>
  <si>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</si>
  <si>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</si>
  <si>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</si>
  <si>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</si>
  <si>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</si>
  <si>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</si>
  <si>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</si>
  <si>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</si>
  <si>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</si>
  <si>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</si>
  <si>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</si>
  <si>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</si>
  <si>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</si>
  <si>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</si>
  <si>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</si>
  <si>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</si>
  <si>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</si>
  <si>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</si>
  <si>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</si>
  <si>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</si>
  <si>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</si>
  <si>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</si>
  <si>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</si>
  <si>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</si>
  <si>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</si>
  <si>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</si>
  <si>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</si>
  <si>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</si>
  <si>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</si>
  <si>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</si>
  <si>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</si>
  <si>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</si>
  <si>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</si>
  <si>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</si>
  <si>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</si>
  <si>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</si>
  <si>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</si>
  <si>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</si>
  <si>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</si>
  <si>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</si>
  <si>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</si>
  <si>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</si>
  <si>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</si>
  <si>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</si>
  <si>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</si>
  <si>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</si>
  <si>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</si>
  <si>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</si>
  <si>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</si>
  <si>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</si>
  <si>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</si>
  <si>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</si>
  <si>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</si>
  <si>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</si>
  <si>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</si>
  <si>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</si>
  <si>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</si>
  <si>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</si>
  <si>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</si>
  <si>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</si>
  <si>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</si>
  <si>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</si>
  <si>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</si>
  <si>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</si>
  <si>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</si>
  <si>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</si>
  <si>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</si>
  <si>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</si>
  <si>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</si>
  <si>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</si>
  <si>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</si>
  <si>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</si>
  <si>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</si>
  <si>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</si>
  <si>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</si>
  <si>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</si>
  <si>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</si>
  <si>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</si>
  <si>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</si>
  <si>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</si>
  <si>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</si>
  <si>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</si>
  <si>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</si>
  <si>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</si>
  <si>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</si>
  <si>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</si>
  <si>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</si>
  <si>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</si>
  <si>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</si>
  <si>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</si>
  <si>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</si>
  <si>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</si>
  <si>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</si>
  <si>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</si>
  <si>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</si>
  <si>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</si>
  <si>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</si>
  <si>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</si>
  <si>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</si>
  <si>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</si>
  <si>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</si>
  <si>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</si>
  <si>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</si>
  <si>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</si>
  <si>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</si>
  <si>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</si>
  <si>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</si>
  <si>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</si>
  <si>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</si>
  <si>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</si>
  <si>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</si>
  <si>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</si>
  <si>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</si>
  <si>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</si>
  <si>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</si>
  <si>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</si>
  <si>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</si>
  <si>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</si>
  <si>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</si>
  <si>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</si>
  <si>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</si>
  <si>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</si>
  <si>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</si>
  <si>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</si>
  <si>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</si>
  <si>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</si>
  <si>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</si>
  <si>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</si>
  <si>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</si>
  <si>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</si>
  <si>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</si>
  <si>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</si>
  <si>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</si>
  <si>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</si>
  <si>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</si>
  <si>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</si>
  <si>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</si>
  <si>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</si>
  <si>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</si>
  <si>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</si>
  <si>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</si>
  <si>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</si>
  <si>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</si>
  <si>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</si>
  <si>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</si>
  <si>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</si>
  <si>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</si>
  <si>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</si>
  <si>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</si>
  <si>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</si>
  <si>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</si>
  <si>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</si>
  <si>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</si>
  <si>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</si>
  <si>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</si>
  <si>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</si>
  <si>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</si>
  <si>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</si>
  <si>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</si>
  <si>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</si>
  <si>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</si>
  <si>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</si>
  <si>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</si>
  <si>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</si>
  <si>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</si>
  <si>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</si>
  <si>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</si>
  <si>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</si>
  <si>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</si>
  <si>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</si>
  <si>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</si>
  <si>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</si>
  <si>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</si>
  <si>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</si>
  <si>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</si>
  <si>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</si>
  <si>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</si>
  <si>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</si>
  <si>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</si>
  <si>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</si>
  <si>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</si>
  <si>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</si>
  <si>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</si>
  <si>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</si>
  <si>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</si>
  <si>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</si>
  <si>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</si>
  <si>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</si>
  <si>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</si>
  <si>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</si>
  <si>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</si>
  <si>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</si>
  <si>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</si>
  <si>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</si>
  <si>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</si>
  <si>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</si>
  <si>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</si>
  <si>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</si>
  <si>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</si>
  <si>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</si>
  <si>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</si>
  <si>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</si>
  <si>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</si>
  <si>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</si>
  <si>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</si>
  <si>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</si>
  <si>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</si>
  <si>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</si>
  <si>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</si>
  <si>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</si>
  <si>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</si>
  <si>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</si>
  <si>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</si>
  <si>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</si>
  <si>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</si>
  <si>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</si>
  <si>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</si>
  <si>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</si>
  <si>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</si>
  <si>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</si>
  <si>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</si>
  <si>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</si>
  <si>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</si>
  <si>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</si>
  <si>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</si>
  <si>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</si>
  <si>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</si>
  <si>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</si>
  <si>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</si>
  <si>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</si>
  <si>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</si>
  <si>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</si>
  <si>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</si>
  <si>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</si>
  <si>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</si>
  <si>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</si>
  <si>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</si>
  <si>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</si>
  <si>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</si>
  <si>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</si>
  <si>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</si>
  <si>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</si>
  <si>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</si>
  <si>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</si>
  <si>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</si>
  <si>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</si>
  <si>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</si>
  <si>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</si>
  <si>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</si>
  <si>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</si>
  <si>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</si>
  <si>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</si>
  <si>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</si>
  <si>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</si>
  <si>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</si>
  <si>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</si>
  <si>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</si>
  <si>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</si>
  <si>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</si>
  <si>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</si>
  <si>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</si>
  <si>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</si>
  <si>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</si>
  <si>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</si>
  <si>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</si>
  <si>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</si>
  <si>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</si>
  <si>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</si>
  <si>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</si>
  <si>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</si>
  <si>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</si>
  <si>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</si>
  <si>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</si>
  <si>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</si>
  <si>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</si>
  <si>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</si>
  <si>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</si>
  <si>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</si>
  <si>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</si>
  <si>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</si>
  <si>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</si>
  <si>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</si>
  <si>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</si>
  <si>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</si>
  <si>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</si>
  <si>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</si>
  <si>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</si>
  <si>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</si>
  <si>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</si>
  <si>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</si>
  <si>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</si>
  <si>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</si>
  <si>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</si>
  <si>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</si>
  <si>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</si>
  <si>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</si>
  <si>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</si>
  <si>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</si>
  <si>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</si>
  <si>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</si>
  <si>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</si>
  <si>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</si>
  <si>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</si>
  <si>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</si>
  <si>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</si>
  <si>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</si>
  <si>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</si>
  <si>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</si>
  <si>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</si>
  <si>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</si>
  <si>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</si>
  <si>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</si>
  <si>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</si>
  <si>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</si>
  <si>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</si>
  <si>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</si>
  <si>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</si>
  <si>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</si>
  <si>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</si>
  <si>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</si>
  <si>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</si>
  <si>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</si>
  <si>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</si>
  <si>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</si>
  <si>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</si>
  <si>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</si>
  <si>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</si>
  <si>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</si>
  <si>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</si>
  <si>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</si>
  <si>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</si>
  <si>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</si>
  <si>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</si>
  <si>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</si>
  <si>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</si>
  <si>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</si>
  <si>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</si>
  <si>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</si>
  <si>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</si>
  <si>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</si>
  <si>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</si>
  <si>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</si>
  <si>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</si>
  <si>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</si>
  <si>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</si>
  <si>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</si>
  <si>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</si>
  <si>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</si>
  <si>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</si>
  <si>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</si>
  <si>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</si>
  <si>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</si>
  <si>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</si>
  <si>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</si>
  <si>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</si>
  <si>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</si>
  <si>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</si>
  <si>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</si>
  <si>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</si>
  <si>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</si>
  <si>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</si>
  <si>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</si>
  <si>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</si>
  <si>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</si>
  <si>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</si>
  <si>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</si>
  <si>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</si>
  <si>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</si>
  <si>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</si>
  <si>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</si>
  <si>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</si>
  <si>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</si>
  <si>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</si>
  <si>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</si>
  <si>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</si>
  <si>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</si>
  <si>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</si>
  <si>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</si>
  <si>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</si>
  <si>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</si>
  <si>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</si>
  <si>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</si>
  <si>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</si>
  <si>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</si>
  <si>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</si>
  <si>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</si>
  <si>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</si>
  <si>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</si>
  <si>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</si>
  <si>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</si>
  <si>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</si>
  <si>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</si>
  <si>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</si>
  <si>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</si>
  <si>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</si>
  <si>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</si>
  <si>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</si>
  <si>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</si>
  <si>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</si>
  <si>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</si>
  <si>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</si>
  <si>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</si>
  <si>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</si>
  <si>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</si>
  <si>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</si>
  <si>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</si>
  <si>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</si>
  <si>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</si>
  <si>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</si>
  <si>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</si>
  <si>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</si>
  <si>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</si>
  <si>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</si>
  <si>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</si>
  <si>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</si>
  <si>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</si>
  <si>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</si>
  <si>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</si>
  <si>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</si>
  <si>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</si>
  <si>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</si>
  <si>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</si>
  <si>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</si>
  <si>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</si>
  <si>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</si>
  <si>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</si>
  <si>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</si>
  <si>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</si>
  <si>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</si>
  <si>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</si>
  <si>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</si>
  <si>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</si>
  <si>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</si>
  <si>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</si>
  <si>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</si>
  <si>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</si>
  <si>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</si>
  <si>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</si>
  <si>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</si>
  <si>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</si>
  <si>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</si>
  <si>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</si>
  <si>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</si>
  <si>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</si>
  <si>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</si>
  <si>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</si>
  <si>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</si>
  <si>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</si>
  <si>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</si>
  <si>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</si>
  <si>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</si>
  <si>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</si>
  <si>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</si>
  <si>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</si>
  <si>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</si>
  <si>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</si>
  <si>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</si>
  <si>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</si>
  <si>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</si>
  <si>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</si>
  <si>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</si>
  <si>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</si>
  <si>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</si>
  <si>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</si>
  <si>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</si>
  <si>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</si>
  <si>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</si>
  <si>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</si>
  <si>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</si>
  <si>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</si>
  <si>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</si>
  <si>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</si>
  <si>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</si>
  <si>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</si>
  <si>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</si>
  <si>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</si>
  <si>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</si>
  <si>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</si>
  <si>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</si>
  <si>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</si>
  <si>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</si>
  <si>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</si>
  <si>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</si>
  <si>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</si>
  <si>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</si>
  <si>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</si>
  <si>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</si>
  <si>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</si>
  <si>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</si>
  <si>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</si>
  <si>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</si>
  <si>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</si>
  <si>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</si>
  <si>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</si>
  <si>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</si>
  <si>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</si>
  <si>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</si>
  <si>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</si>
  <si>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</si>
  <si>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</si>
  <si>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</si>
  <si>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</si>
  <si>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</si>
  <si>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</si>
  <si>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</si>
  <si>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</si>
  <si>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</si>
  <si>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</si>
  <si>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</si>
  <si>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</si>
  <si>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</si>
  <si>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</si>
  <si>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</si>
  <si>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</si>
  <si>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</si>
  <si>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</si>
  <si>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</si>
  <si>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</si>
  <si>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</si>
  <si>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</si>
  <si>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</si>
  <si>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</si>
  <si>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</si>
  <si>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</si>
  <si>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</si>
  <si>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</si>
  <si>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</si>
  <si>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</si>
  <si>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</si>
  <si>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</si>
  <si>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</si>
  <si>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</si>
  <si>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</si>
  <si>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</si>
  <si>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</si>
  <si>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</si>
  <si>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</si>
  <si>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</si>
  <si>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</si>
  <si>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</si>
  <si>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</si>
  <si>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</si>
  <si>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</si>
  <si>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</si>
  <si>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</si>
  <si>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</si>
  <si>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</si>
  <si>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</si>
  <si>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</si>
  <si>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</si>
  <si>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</si>
  <si>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</si>
  <si>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</si>
  <si>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</si>
  <si>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</si>
  <si>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</si>
  <si>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</si>
  <si>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</si>
  <si>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</si>
  <si>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</si>
  <si>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</si>
  <si>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</si>
  <si>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</si>
  <si>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</si>
  <si>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</si>
  <si>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</si>
  <si>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</si>
  <si>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</si>
  <si>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</si>
  <si>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</si>
  <si>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</si>
  <si>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</si>
  <si>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</si>
  <si>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</si>
  <si>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</si>
  <si>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</si>
  <si>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</si>
  <si>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</si>
  <si>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</si>
  <si>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</si>
  <si>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</si>
  <si>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</si>
  <si>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</si>
  <si>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</si>
  <si>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</si>
  <si>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</si>
  <si>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</si>
  <si>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</si>
  <si>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</si>
  <si>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</si>
  <si>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</si>
  <si>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</si>
  <si>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</si>
  <si>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</si>
  <si>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</si>
  <si>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</si>
  <si>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</si>
  <si>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</si>
  <si>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</si>
  <si>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</si>
  <si>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</si>
  <si>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</si>
  <si>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</si>
  <si>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</si>
  <si>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</si>
  <si>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</si>
  <si>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</si>
  <si>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</si>
  <si>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</si>
  <si>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</si>
  <si>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</si>
  <si>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</si>
  <si>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</si>
  <si>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</si>
  <si>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</si>
  <si>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</si>
  <si>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</si>
  <si>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</si>
  <si>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</si>
  <si>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</si>
  <si>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</si>
  <si>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</si>
  <si>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</si>
  <si>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</si>
  <si>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</si>
  <si>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</si>
  <si>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</si>
  <si>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</si>
  <si>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</si>
  <si>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</si>
  <si>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</si>
  <si>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</si>
  <si>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</si>
  <si>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</si>
  <si>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</si>
  <si>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</si>
  <si>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</si>
  <si>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</si>
  <si>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</si>
  <si>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</si>
  <si>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</si>
  <si>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</si>
  <si>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</si>
  <si>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</si>
  <si>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</si>
  <si>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</si>
  <si>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</si>
  <si>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</si>
  <si>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</si>
  <si>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</si>
  <si>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</si>
  <si>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</si>
  <si>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</si>
  <si>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</si>
  <si>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</si>
  <si>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</si>
  <si>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</si>
  <si>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</si>
  <si>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</si>
  <si>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</si>
  <si>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</si>
  <si>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</si>
  <si>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</si>
  <si>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</si>
  <si>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</si>
  <si>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</si>
  <si>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</si>
  <si>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</si>
  <si>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</si>
  <si>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</si>
  <si>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</si>
  <si>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</si>
  <si>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</si>
  <si>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</si>
  <si>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</si>
  <si>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</si>
  <si>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</si>
  <si>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</si>
  <si>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</si>
  <si>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</si>
  <si>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</si>
  <si>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</si>
  <si>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</si>
  <si>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</si>
  <si>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</si>
  <si>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</si>
  <si>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</si>
  <si>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</si>
  <si>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</si>
  <si>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</si>
  <si>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</si>
  <si>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</si>
  <si>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</si>
  <si>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</si>
  <si>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</si>
  <si>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</si>
  <si>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</si>
  <si>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</si>
  <si>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</si>
  <si>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</si>
  <si>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</si>
  <si>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</si>
  <si>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</si>
  <si>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</si>
  <si>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</si>
  <si>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</si>
  <si>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</si>
  <si>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</si>
  <si>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</si>
  <si>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</si>
  <si>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</si>
  <si>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</si>
  <si>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</si>
  <si>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</si>
  <si>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</si>
  <si>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</si>
  <si>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</si>
  <si>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</si>
  <si>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</si>
  <si>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</si>
  <si>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</si>
  <si>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</si>
  <si>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</si>
  <si>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</si>
  <si>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</si>
  <si>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</si>
  <si>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</si>
  <si>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</si>
  <si>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</si>
  <si>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</si>
  <si>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</si>
  <si>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</si>
  <si>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</si>
  <si>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</si>
  <si>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</si>
  <si>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</si>
  <si>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</si>
  <si>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</si>
  <si>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</si>
  <si>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</si>
  <si>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</si>
  <si>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</si>
  <si>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</si>
  <si>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</si>
  <si>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</si>
  <si>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</si>
  <si>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</si>
  <si>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</si>
  <si>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</si>
  <si>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</si>
  <si>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</si>
  <si>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</si>
  <si>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</si>
  <si>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</si>
  <si>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</si>
  <si>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</si>
  <si>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</si>
  <si>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</si>
  <si>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</si>
  <si>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</si>
  <si>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</si>
  <si>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</si>
  <si>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</si>
  <si>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</si>
  <si>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</si>
  <si>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</si>
  <si>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</si>
  <si>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</si>
  <si>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</si>
  <si>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</si>
  <si>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</si>
  <si>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</si>
  <si>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</si>
  <si>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</si>
  <si>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</si>
  <si>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</si>
  <si>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</si>
  <si>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</si>
  <si>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</si>
  <si>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</si>
  <si>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</si>
  <si>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</si>
  <si>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</si>
  <si>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</si>
  <si>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</si>
  <si>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</si>
  <si>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</si>
  <si>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</si>
  <si>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</si>
  <si>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</si>
  <si>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</si>
  <si>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</si>
  <si>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</si>
  <si>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</si>
  <si>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</si>
  <si>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</si>
  <si>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</si>
  <si>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</si>
  <si>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</si>
  <si>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</si>
  <si>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</si>
  <si>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</si>
  <si>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</si>
  <si>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</si>
  <si>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</si>
  <si>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</si>
  <si>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</si>
  <si>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</si>
  <si>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</si>
  <si>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</si>
  <si>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</si>
  <si>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</si>
  <si>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</si>
  <si>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</si>
  <si>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</si>
  <si>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</si>
  <si>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</si>
  <si>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</si>
  <si>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</si>
  <si>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</si>
  <si>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</si>
  <si>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</si>
  <si>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</si>
  <si>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</si>
  <si>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</si>
  <si>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</si>
  <si>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</si>
  <si>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</si>
  <si>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</si>
  <si>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</si>
  <si>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</si>
  <si>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</si>
  <si>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</si>
  <si>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</si>
  <si>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</si>
  <si>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</si>
  <si>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</si>
  <si>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</si>
  <si>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</si>
  <si>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</si>
  <si>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</si>
  <si>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</si>
  <si>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</si>
  <si>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</si>
  <si>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</si>
  <si>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</si>
  <si>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</si>
  <si>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</si>
  <si>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</si>
  <si>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</si>
  <si>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</si>
  <si>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</si>
  <si>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</si>
  <si>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</si>
  <si>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</si>
  <si>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</si>
  <si>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</si>
  <si>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</si>
  <si>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</si>
  <si>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</si>
  <si>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</si>
  <si>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</si>
  <si>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</si>
  <si>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</si>
  <si>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</si>
  <si>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</si>
  <si>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</si>
  <si>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</si>
  <si>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</si>
  <si>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</si>
  <si>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</si>
  <si>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</si>
  <si>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</si>
  <si>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</si>
  <si>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</si>
  <si>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</si>
  <si>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</si>
  <si>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</si>
  <si>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</si>
  <si>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</si>
  <si>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</si>
  <si>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</si>
  <si>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</si>
  <si>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</si>
  <si>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</si>
  <si>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</si>
  <si>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</si>
  <si>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</si>
  <si>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</si>
  <si>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</si>
  <si>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</si>
  <si>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</si>
  <si>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</si>
  <si>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</si>
  <si>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</si>
  <si>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</si>
  <si>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</si>
  <si>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</si>
  <si>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</si>
  <si>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</si>
  <si>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</si>
  <si>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</si>
  <si>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</si>
  <si>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</si>
  <si>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</si>
  <si>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</si>
  <si>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</si>
  <si>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</si>
  <si>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</si>
  <si>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</si>
  <si>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</si>
  <si>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</si>
  <si>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</si>
  <si>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</si>
  <si>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</si>
  <si>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</si>
  <si>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</si>
  <si>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</si>
  <si>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</si>
  <si>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</si>
  <si>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</si>
  <si>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</si>
  <si>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</si>
  <si>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</si>
  <si>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</si>
  <si>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</si>
  <si>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</si>
  <si>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</si>
  <si>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</si>
  <si>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</si>
  <si>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</si>
  <si>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</si>
  <si>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</si>
  <si>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</si>
  <si>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</si>
  <si>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</si>
  <si>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</si>
  <si>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</si>
  <si>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</si>
  <si>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</si>
  <si>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</si>
  <si>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</si>
  <si>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</si>
  <si>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</si>
  <si>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</si>
  <si>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</si>
  <si>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</si>
  <si>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</si>
  <si>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</si>
  <si>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</si>
  <si>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</si>
  <si>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</si>
  <si>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</si>
  <si>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</si>
  <si>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</si>
  <si>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</si>
  <si>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</si>
  <si>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</si>
  <si>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</si>
  <si>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</si>
  <si>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</si>
  <si>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</si>
  <si>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</si>
  <si>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</si>
  <si>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</si>
  <si>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</si>
  <si>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</si>
  <si>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</si>
  <si>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</si>
  <si>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</si>
  <si>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</si>
  <si>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</si>
  <si>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</si>
  <si>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</si>
  <si>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</si>
  <si>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</si>
  <si>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</si>
  <si>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</si>
  <si>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</si>
  <si>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</si>
  <si>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</si>
  <si>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</si>
  <si>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</si>
  <si>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</si>
  <si>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</si>
  <si>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</si>
  <si>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</si>
  <si>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</si>
  <si>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</si>
  <si>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</si>
  <si>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</si>
  <si>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</si>
  <si>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</si>
  <si>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</si>
  <si>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</si>
  <si>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</si>
  <si>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</si>
  <si>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</si>
  <si>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</si>
  <si>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</si>
  <si>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</si>
  <si>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</si>
  <si>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</si>
  <si>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</si>
  <si>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</si>
  <si>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</si>
  <si>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</si>
  <si>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</si>
  <si>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</si>
  <si>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</si>
  <si>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</si>
  <si>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</si>
  <si>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</si>
  <si>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</si>
  <si>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</si>
  <si>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</si>
  <si>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</si>
  <si>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</si>
  <si>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</si>
  <si>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</si>
  <si>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</si>
  <si>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</si>
  <si>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</si>
  <si>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</si>
  <si>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</si>
  <si>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</si>
  <si>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</si>
  <si>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</si>
  <si>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</si>
  <si>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</si>
  <si>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</si>
  <si>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</si>
  <si>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</si>
  <si>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</si>
  <si>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</si>
  <si>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</si>
  <si>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</si>
  <si>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</si>
  <si>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</si>
  <si>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</si>
  <si>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</si>
  <si>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</si>
  <si>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</si>
  <si>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</si>
  <si>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</si>
  <si>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</si>
  <si>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</si>
  <si>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</si>
  <si>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</si>
  <si>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</si>
  <si>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</si>
  <si>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</si>
  <si>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</si>
  <si>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</si>
  <si>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</si>
  <si>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</si>
  <si>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</si>
  <si>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</si>
  <si>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</si>
  <si>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</si>
  <si>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</si>
  <si>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</si>
  <si>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</si>
  <si>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</si>
  <si>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</si>
  <si>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</si>
  <si>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</si>
  <si>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</si>
  <si>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</si>
  <si>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</si>
  <si>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</si>
  <si>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</si>
  <si>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</si>
  <si>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</si>
  <si>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</si>
  <si>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</si>
  <si>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</si>
  <si>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</si>
  <si>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</si>
  <si>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</si>
  <si>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</si>
  <si>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</si>
  <si>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</si>
  <si>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</si>
  <si>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</si>
  <si>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</si>
  <si>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</si>
  <si>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</si>
  <si>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</si>
  <si>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</si>
  <si>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</si>
  <si>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</si>
  <si>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</si>
  <si>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</si>
  <si>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</si>
  <si>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</si>
  <si>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</si>
  <si>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</si>
  <si>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</si>
  <si>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</si>
  <si>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</si>
  <si>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</si>
  <si>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</si>
  <si>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</si>
  <si>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</si>
  <si>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</si>
  <si>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</si>
  <si>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</si>
  <si>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</si>
  <si>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</si>
  <si>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</si>
  <si>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</si>
  <si>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</si>
  <si>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</si>
  <si>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</si>
  <si>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</si>
  <si>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</si>
  <si>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</si>
  <si>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</si>
  <si>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</si>
  <si>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</si>
  <si>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</si>
  <si>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</si>
  <si>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</si>
  <si>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</si>
  <si>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</si>
  <si>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</si>
  <si>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</si>
  <si>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</si>
  <si>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</si>
  <si>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</si>
  <si>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</si>
  <si>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</si>
  <si>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</si>
  <si>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</si>
  <si>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</si>
  <si>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</si>
  <si>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</si>
  <si>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</si>
  <si>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</si>
  <si>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</si>
  <si>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</si>
  <si>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</si>
  <si>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</si>
  <si>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</si>
  <si>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</si>
  <si>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</si>
  <si>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</si>
  <si>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</si>
  <si>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</si>
  <si>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</si>
  <si>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</si>
  <si>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</si>
  <si>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</si>
  <si>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</si>
  <si>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</si>
  <si>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</si>
  <si>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</si>
  <si>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</si>
  <si>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</si>
  <si>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</si>
  <si>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</si>
  <si>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</si>
  <si>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</si>
  <si>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</si>
  <si>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</si>
  <si>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</si>
  <si>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</si>
  <si>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</si>
  <si>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</si>
  <si>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</si>
  <si>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</si>
  <si>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</si>
  <si>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</si>
  <si>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</si>
  <si>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</si>
  <si>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</si>
  <si>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</si>
  <si>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</si>
  <si>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</si>
  <si>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</si>
  <si>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</si>
  <si>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</si>
  <si>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</si>
  <si>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</si>
  <si>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</si>
  <si>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</si>
  <si>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</si>
  <si>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</si>
  <si>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</si>
  <si>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</si>
  <si>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</si>
  <si>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</si>
  <si>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</si>
  <si>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</si>
  <si>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</si>
  <si>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</si>
  <si>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</si>
  <si>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</si>
  <si>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</si>
  <si>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</si>
  <si>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</si>
  <si>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</si>
  <si>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</si>
  <si>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</si>
  <si>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</si>
  <si>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</si>
  <si>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</si>
  <si>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</si>
  <si>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</si>
  <si>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</si>
  <si>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</si>
  <si>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</si>
  <si>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</si>
  <si>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</si>
  <si>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</si>
  <si>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</si>
  <si>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</si>
  <si>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</si>
  <si>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</si>
  <si>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</si>
  <si>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</si>
  <si>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</si>
  <si>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</si>
  <si>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</si>
  <si>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</si>
  <si>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</si>
  <si>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</si>
  <si>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</si>
  <si>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</si>
  <si>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</si>
  <si>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</si>
  <si>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</si>
  <si>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</si>
  <si>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</si>
  <si>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</si>
  <si>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</si>
  <si>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</si>
  <si>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</si>
  <si>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</si>
  <si>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</si>
  <si>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</si>
  <si>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</si>
  <si>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</si>
  <si>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</si>
  <si>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</si>
  <si>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</si>
  <si>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</si>
  <si>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</si>
  <si>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</si>
  <si>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</si>
  <si>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</si>
  <si>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</si>
  <si>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</si>
  <si>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</si>
  <si>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</si>
  <si>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</si>
  <si>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</si>
  <si>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</si>
  <si>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</si>
  <si>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</si>
  <si>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</si>
  <si>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</si>
  <si>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</si>
  <si>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</si>
  <si>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</si>
  <si>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</si>
  <si>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</si>
  <si>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</si>
  <si>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</si>
  <si>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</si>
  <si>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</si>
  <si>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</si>
  <si>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</si>
  <si>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</si>
  <si>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</si>
  <si>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</si>
  <si>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</si>
  <si>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</si>
  <si>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</si>
  <si>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</si>
  <si>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</si>
  <si>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</si>
  <si>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</si>
  <si>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</si>
  <si>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</si>
  <si>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</si>
  <si>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</si>
  <si>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</si>
  <si>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</si>
  <si>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</si>
  <si>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</si>
  <si>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</si>
  <si>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</si>
  <si>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</si>
  <si>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</si>
  <si>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</si>
  <si>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</si>
  <si>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</si>
  <si>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</si>
  <si>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</si>
  <si>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</si>
  <si>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</si>
  <si>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</si>
  <si>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</si>
  <si>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</si>
  <si>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</si>
  <si>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</si>
  <si>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</si>
  <si>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</si>
  <si>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</si>
  <si>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</si>
  <si>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</si>
  <si>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</si>
  <si>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</si>
  <si>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</si>
  <si>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</si>
  <si>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</si>
  <si>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</si>
  <si>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</si>
  <si>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</si>
  <si>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</si>
  <si>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</si>
  <si>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</si>
  <si>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</si>
  <si>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</si>
  <si>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</si>
  <si>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</si>
  <si>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</si>
  <si>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</si>
  <si>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</si>
  <si>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</si>
  <si>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</si>
  <si>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</si>
  <si>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</si>
  <si>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</si>
  <si>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</si>
  <si>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</si>
  <si>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</si>
  <si>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</si>
  <si>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</si>
  <si>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</si>
  <si>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</si>
  <si>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</si>
  <si>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</si>
  <si>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</si>
  <si>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</si>
  <si>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</si>
  <si>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</si>
  <si>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</si>
  <si>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</si>
  <si>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</si>
  <si>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</si>
  <si>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</si>
  <si>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</si>
  <si>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</si>
  <si>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</si>
  <si>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</si>
  <si>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</si>
  <si>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</si>
  <si>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</si>
  <si>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</si>
  <si>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</si>
  <si>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</si>
  <si>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</si>
  <si>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</si>
  <si>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</si>
  <si>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</si>
  <si>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</si>
  <si>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</si>
  <si>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</si>
  <si>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</si>
  <si>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</si>
  <si>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</si>
  <si>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</si>
  <si>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</si>
  <si>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</si>
  <si>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</si>
  <si>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</si>
  <si>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</si>
  <si>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</si>
  <si>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</si>
  <si>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</si>
  <si>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</si>
  <si>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</si>
  <si>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</si>
  <si>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</si>
  <si>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</si>
  <si>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</si>
  <si>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</si>
  <si>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</si>
  <si>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</si>
  <si>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</si>
  <si>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</si>
  <si>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</si>
  <si>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</si>
  <si>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</si>
  <si>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</si>
  <si>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</si>
  <si>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</si>
  <si>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</si>
  <si>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</si>
  <si>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</si>
  <si>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</si>
  <si>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</si>
  <si>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</si>
  <si>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</si>
  <si>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</si>
  <si>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</si>
  <si>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</si>
  <si>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</si>
  <si>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</si>
  <si>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</si>
  <si>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</si>
  <si>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</si>
  <si>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</si>
  <si>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</si>
  <si>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</si>
  <si>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</si>
  <si>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</si>
  <si>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</si>
  <si>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</si>
  <si>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</si>
  <si>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</si>
  <si>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</si>
  <si>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</si>
  <si>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</si>
  <si>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</si>
  <si>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</si>
  <si>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</si>
  <si>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</si>
  <si>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</si>
  <si>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</si>
  <si>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</si>
  <si>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</si>
  <si>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</si>
  <si>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</si>
  <si>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</si>
  <si>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</si>
  <si>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</si>
  <si>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</si>
  <si>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</si>
  <si>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</si>
  <si>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</si>
  <si>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</si>
  <si>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</si>
  <si>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</si>
  <si>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</si>
  <si>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</si>
  <si>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</si>
  <si>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</si>
  <si>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</si>
  <si>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</si>
  <si>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</si>
  <si>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</si>
  <si>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</si>
  <si>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</si>
  <si>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</si>
  <si>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</si>
  <si>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</si>
  <si>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</si>
  <si>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</si>
  <si>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</si>
  <si>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</si>
  <si>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</si>
  <si>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</si>
  <si>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</si>
  <si>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</si>
  <si>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</si>
  <si>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</si>
  <si>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</si>
  <si>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</si>
  <si>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</si>
  <si>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</si>
  <si>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</si>
  <si>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</si>
  <si>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</si>
  <si>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</si>
  <si>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</si>
  <si>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</si>
  <si>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</si>
  <si>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</si>
  <si>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</si>
  <si>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</si>
  <si>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</si>
  <si>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</si>
  <si>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</si>
  <si>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</si>
  <si>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</si>
  <si>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</si>
  <si>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</si>
  <si>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</si>
  <si>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</si>
  <si>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</si>
  <si>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</si>
  <si>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</si>
  <si>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</si>
  <si>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</si>
  <si>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</si>
  <si>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</si>
  <si>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</si>
  <si>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</si>
  <si>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</si>
  <si>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</si>
  <si>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</si>
  <si>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</si>
  <si>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</si>
  <si>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</si>
  <si>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</si>
  <si>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</si>
  <si>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</si>
  <si>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</si>
  <si>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</si>
  <si>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</si>
  <si>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</si>
  <si>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</si>
  <si>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</si>
  <si>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</si>
  <si>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</si>
  <si>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</si>
  <si>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</si>
  <si>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</si>
  <si>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</si>
  <si>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</si>
  <si>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</si>
  <si>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</si>
  <si>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</si>
  <si>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</si>
  <si>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</si>
  <si>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</si>
  <si>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</si>
  <si>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</si>
  <si>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</si>
  <si>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</si>
  <si>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</si>
  <si>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</si>
  <si>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</si>
  <si>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</si>
  <si>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</si>
  <si>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</si>
  <si>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</si>
  <si>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</si>
  <si>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</si>
  <si>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</si>
  <si>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</si>
  <si>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</si>
  <si>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</si>
  <si>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</si>
  <si>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</si>
  <si>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</si>
  <si>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</si>
  <si>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</si>
  <si>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</si>
  <si>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</si>
  <si>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</si>
  <si>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</si>
  <si>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</si>
  <si>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</si>
  <si>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</si>
  <si>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</si>
  <si>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</si>
  <si>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</si>
  <si>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</si>
  <si>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</si>
  <si>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</si>
  <si>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</si>
  <si>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</si>
  <si>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</si>
  <si>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</si>
  <si>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</si>
  <si>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</si>
  <si>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</si>
  <si>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</si>
  <si>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</si>
  <si>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</si>
  <si>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</si>
  <si>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</si>
  <si>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</si>
  <si>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</si>
  <si>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</si>
  <si>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</si>
  <si>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</si>
  <si>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</si>
  <si>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</si>
  <si>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</si>
  <si>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</si>
  <si>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</si>
  <si>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</si>
  <si>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</si>
  <si>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</si>
  <si>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</si>
  <si>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</si>
  <si>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</si>
  <si>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</si>
  <si>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</si>
  <si>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</si>
  <si>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</si>
  <si>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</si>
  <si>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</si>
  <si>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</si>
  <si>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</si>
  <si>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</si>
  <si>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</si>
  <si>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</si>
  <si>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</si>
  <si>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</si>
  <si>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</si>
  <si>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</si>
  <si>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</si>
  <si>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</si>
  <si>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</si>
  <si>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</si>
  <si>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</si>
  <si>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</si>
  <si>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</si>
  <si>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</si>
  <si>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</si>
  <si>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</si>
  <si>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</si>
  <si>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</si>
  <si>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</si>
  <si>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</si>
  <si>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</si>
  <si>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</si>
  <si>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</si>
  <si>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</si>
  <si>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</si>
  <si>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</si>
  <si>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</si>
  <si>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</si>
  <si>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</si>
  <si>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</si>
  <si>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</si>
  <si>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</si>
  <si>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</si>
  <si>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</si>
  <si>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</si>
  <si>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</si>
  <si>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</si>
  <si>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</si>
  <si>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</si>
  <si>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</si>
  <si>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</si>
  <si>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</si>
  <si>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</si>
  <si>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</si>
  <si>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</si>
  <si>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</si>
  <si>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</si>
  <si>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</si>
  <si>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</si>
  <si>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</si>
  <si>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</si>
  <si>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</si>
  <si>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</si>
  <si>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</si>
  <si>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</si>
  <si>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</si>
  <si>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</si>
  <si>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</si>
  <si>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</si>
  <si>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</si>
  <si>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</si>
  <si>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</si>
  <si>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</si>
  <si>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</si>
  <si>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</si>
  <si>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</si>
  <si>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</si>
  <si>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</si>
  <si>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</si>
  <si>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</si>
  <si>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</si>
  <si>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</si>
  <si>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</si>
  <si>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</si>
  <si>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</si>
  <si>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</si>
  <si>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</si>
  <si>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</si>
  <si>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</si>
  <si>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</si>
  <si>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</si>
  <si>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</si>
  <si>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</si>
  <si>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</si>
  <si>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</si>
  <si>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</si>
  <si>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</si>
  <si>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</si>
  <si>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</si>
  <si>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</si>
  <si>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</si>
  <si>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</si>
  <si>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</si>
  <si>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</si>
  <si>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</si>
  <si>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</si>
  <si>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</si>
  <si>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</si>
  <si>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</si>
  <si>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</si>
  <si>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</si>
  <si>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</si>
  <si>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</si>
  <si>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</si>
  <si>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</si>
  <si>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</si>
  <si>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</si>
  <si>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</si>
  <si>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</si>
  <si>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</si>
  <si>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</si>
  <si>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</si>
  <si>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</si>
  <si>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</si>
  <si>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</si>
  <si>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</si>
  <si>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</si>
  <si>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</si>
  <si>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</si>
  <si>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</si>
  <si>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</si>
  <si>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</si>
  <si>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</si>
  <si>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</si>
  <si>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</si>
  <si>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</si>
  <si>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</si>
  <si>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</si>
  <si>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</si>
  <si>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</si>
  <si>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</si>
  <si>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</si>
  <si>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</si>
  <si>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</si>
  <si>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</si>
  <si>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</si>
  <si>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</si>
  <si>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</si>
  <si>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</si>
  <si>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</si>
  <si>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</si>
  <si>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</si>
  <si>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</si>
  <si>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</si>
  <si>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</si>
  <si>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</si>
  <si>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</si>
  <si>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</si>
  <si>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</si>
  <si>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</si>
  <si>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</si>
  <si>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</si>
  <si>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</si>
  <si>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</si>
  <si>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</si>
  <si>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</si>
  <si>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</si>
  <si>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</si>
  <si>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</si>
  <si>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</si>
  <si>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</si>
  <si>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</si>
  <si>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</si>
  <si>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</si>
  <si>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</si>
  <si>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</si>
  <si>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</si>
  <si>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</si>
  <si>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</si>
  <si>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</si>
  <si>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</si>
  <si>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</si>
  <si>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</si>
  <si>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</si>
  <si>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</si>
  <si>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</si>
  <si>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</si>
  <si>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</si>
  <si>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</si>
  <si>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</si>
  <si>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</si>
  <si>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</si>
  <si>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</si>
  <si>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</si>
  <si>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</si>
  <si>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</si>
  <si>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</si>
  <si>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</si>
  <si>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</si>
  <si>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</si>
  <si>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</si>
  <si>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</si>
  <si>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</si>
  <si>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</si>
  <si>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</si>
  <si>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</si>
  <si>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</si>
  <si>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</si>
  <si>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</si>
  <si>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</si>
  <si>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</si>
  <si>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</si>
  <si>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</si>
  <si>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</si>
  <si>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</si>
  <si>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</si>
  <si>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</si>
  <si>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</si>
  <si>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</si>
  <si>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</si>
  <si>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</si>
  <si>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</si>
  <si>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</si>
  <si>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</si>
  <si>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</si>
  <si>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</si>
  <si>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</si>
  <si>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</si>
  <si>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</si>
  <si>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</si>
  <si>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</si>
  <si>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</si>
  <si>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</si>
  <si>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</si>
  <si>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</si>
  <si>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</si>
  <si>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</si>
  <si>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</si>
  <si>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</si>
  <si>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</si>
  <si>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</si>
  <si>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</si>
  <si>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</si>
  <si>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</si>
  <si>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</si>
  <si>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</si>
  <si>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</si>
  <si>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</si>
  <si>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</si>
  <si>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</si>
  <si>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</si>
  <si>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</si>
  <si>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</si>
  <si>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</si>
  <si>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</si>
  <si>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</si>
  <si>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</si>
  <si>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</si>
  <si>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</si>
  <si>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</si>
  <si>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</si>
  <si>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</si>
  <si>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</si>
  <si>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</si>
  <si>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</si>
  <si>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</si>
  <si>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</si>
  <si>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</si>
  <si>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</si>
  <si>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</si>
  <si>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</si>
  <si>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</si>
  <si>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</si>
  <si>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</si>
  <si>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</si>
  <si>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</si>
  <si>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</si>
  <si>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</si>
  <si>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</si>
  <si>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</si>
  <si>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</si>
  <si>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</si>
  <si>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</si>
  <si>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</si>
  <si>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</si>
  <si>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</si>
  <si>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</si>
  <si>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</si>
  <si>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</si>
  <si>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</si>
  <si>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</si>
  <si>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</si>
  <si>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</si>
  <si>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</si>
  <si>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</si>
  <si>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</si>
  <si>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</si>
  <si>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</si>
  <si>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</si>
  <si>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</si>
  <si>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</si>
  <si>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</si>
  <si>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</si>
  <si>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</si>
  <si>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</si>
  <si>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</si>
  <si>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</si>
  <si>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</si>
  <si>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</si>
  <si>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</si>
  <si>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</si>
  <si>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</si>
  <si>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</si>
  <si>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</si>
  <si>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</si>
  <si>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</si>
  <si>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</si>
  <si>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</si>
  <si>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</si>
  <si>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</si>
  <si>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</si>
  <si>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</si>
  <si>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</si>
  <si>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</si>
  <si>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</si>
  <si>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</si>
  <si>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</si>
  <si>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</si>
  <si>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</si>
  <si>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</si>
  <si>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</si>
  <si>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</si>
  <si>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</si>
  <si>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</si>
  <si>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</si>
  <si>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</si>
  <si>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</si>
  <si>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</si>
  <si>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</si>
  <si>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</si>
  <si>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</si>
  <si>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</si>
  <si>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</si>
  <si>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</si>
  <si>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</si>
  <si>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</si>
  <si>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</si>
  <si>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</si>
  <si>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</si>
  <si>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</si>
  <si>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</si>
  <si>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</si>
  <si>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</si>
  <si>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</si>
  <si>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</si>
  <si>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</si>
  <si>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</si>
  <si>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</si>
  <si>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</si>
  <si>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</si>
  <si>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</si>
  <si>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</si>
  <si>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</si>
  <si>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</si>
  <si>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</si>
  <si>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</si>
  <si>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</si>
  <si>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</si>
  <si>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</si>
  <si>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</si>
  <si>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</si>
  <si>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</si>
  <si>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</si>
  <si>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</si>
  <si>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</si>
  <si>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</si>
  <si>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</si>
  <si>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</si>
  <si>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</si>
  <si>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</si>
  <si>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</si>
  <si>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</si>
  <si>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</si>
  <si>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</si>
  <si>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</si>
  <si>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</si>
  <si>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</si>
  <si>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</si>
  <si>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</si>
  <si>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</si>
  <si>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</si>
  <si>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</si>
  <si>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</si>
  <si>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</si>
  <si>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</si>
  <si>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</si>
  <si>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</si>
  <si>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</si>
  <si>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</si>
  <si>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</si>
  <si>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</si>
  <si>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</si>
  <si>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</si>
  <si>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</si>
  <si>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</si>
  <si>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</si>
  <si>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</si>
  <si>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</si>
  <si>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</si>
  <si>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</si>
  <si>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</si>
  <si>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</si>
  <si>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</si>
  <si>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</si>
  <si>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</si>
  <si>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</si>
  <si>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</si>
  <si>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</si>
  <si>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</si>
  <si>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</si>
  <si>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</si>
  <si>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</si>
  <si>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</si>
  <si>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</si>
  <si>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</si>
  <si>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</si>
  <si>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</si>
  <si>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</si>
  <si>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</si>
  <si>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</si>
  <si>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</si>
  <si>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</si>
  <si>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</si>
  <si>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</si>
  <si>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</si>
  <si>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</si>
  <si>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</si>
  <si>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</si>
  <si>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</si>
  <si>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</si>
  <si>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</si>
  <si>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</si>
  <si>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</si>
  <si>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</si>
  <si>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</si>
  <si>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</si>
  <si>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</si>
  <si>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</si>
  <si>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</si>
  <si>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</si>
  <si>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</si>
  <si>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</si>
  <si>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</si>
  <si>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</si>
  <si>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</si>
  <si>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</si>
  <si>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</si>
  <si>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</si>
  <si>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</si>
  <si>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</si>
  <si>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</si>
  <si>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</si>
  <si>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</si>
  <si>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</si>
  <si>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</si>
  <si>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</si>
  <si>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</si>
  <si>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</si>
  <si>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</si>
  <si>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</si>
  <si>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</si>
  <si>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</si>
  <si>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</si>
  <si>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</si>
  <si>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</si>
  <si>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</si>
  <si>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</si>
  <si>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</si>
  <si>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</si>
  <si>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</si>
  <si>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</si>
  <si>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</si>
  <si>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</si>
  <si>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</si>
  <si>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</si>
  <si>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</si>
  <si>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</si>
  <si>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</si>
  <si>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</si>
  <si>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</si>
  <si>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</si>
  <si>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</si>
  <si>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</si>
  <si>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</si>
  <si>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</si>
  <si>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</si>
  <si>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</si>
  <si>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</si>
  <si>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</si>
  <si>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</si>
  <si>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</si>
  <si>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</si>
  <si>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</si>
  <si>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</si>
  <si>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</si>
  <si>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</si>
  <si>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</si>
  <si>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</si>
  <si>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</si>
  <si>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</si>
  <si>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</si>
  <si>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</si>
  <si>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</si>
  <si>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</si>
  <si>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</si>
  <si>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</si>
  <si>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</si>
  <si>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</si>
  <si>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</si>
  <si>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</si>
  <si>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</si>
  <si>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</si>
  <si>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</si>
  <si>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</si>
  <si>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</si>
  <si>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</si>
  <si>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</si>
  <si>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</si>
  <si>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</si>
  <si>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</si>
  <si>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</si>
  <si>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</si>
  <si>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</si>
  <si>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</si>
  <si>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</si>
  <si>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</si>
  <si>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</si>
  <si>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</si>
  <si>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</si>
  <si>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</si>
  <si>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</si>
  <si>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</si>
  <si>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</si>
  <si>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</si>
  <si>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</si>
  <si>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</si>
  <si>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</si>
  <si>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</si>
  <si>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</si>
  <si>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</si>
  <si>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</si>
  <si>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</si>
  <si>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</si>
  <si>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</si>
  <si>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</si>
  <si>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</si>
  <si>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</si>
  <si>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</si>
  <si>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</si>
  <si>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</si>
  <si>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</si>
  <si>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</si>
  <si>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</si>
  <si>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</si>
  <si>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</si>
  <si>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</si>
  <si>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</si>
  <si>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</si>
  <si>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</si>
  <si>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</si>
  <si>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</si>
  <si>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</si>
  <si>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</si>
  <si>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</si>
  <si>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</si>
  <si>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</si>
  <si>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</si>
  <si>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</si>
  <si>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</si>
  <si>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</si>
  <si>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</si>
  <si>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</si>
  <si>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</si>
  <si>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</si>
  <si>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</si>
  <si>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</si>
  <si>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</si>
  <si>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</si>
  <si>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</si>
  <si>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</si>
  <si>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</si>
  <si>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</si>
  <si>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</si>
  <si>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</si>
  <si>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</si>
  <si>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</si>
  <si>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</si>
  <si>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</si>
  <si>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</si>
  <si>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</si>
  <si>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</si>
  <si>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</si>
  <si>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</si>
  <si>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</si>
  <si>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</si>
  <si>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</si>
  <si>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</si>
  <si>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</si>
  <si>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</si>
  <si>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</si>
  <si>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</si>
  <si>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</si>
  <si>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</si>
  <si>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</si>
  <si>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</si>
  <si>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</si>
  <si>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</si>
  <si>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</si>
  <si>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</si>
  <si>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</si>
  <si>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</si>
  <si>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</si>
  <si>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</si>
  <si>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</si>
  <si>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</si>
  <si>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</si>
  <si>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</si>
  <si>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</si>
  <si>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</si>
  <si>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</si>
  <si>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</si>
  <si>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</si>
  <si>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</si>
  <si>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</si>
  <si>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</si>
  <si>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</si>
  <si>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</si>
  <si>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</si>
  <si>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</si>
  <si>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</si>
  <si>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</si>
  <si>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</si>
  <si>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</si>
  <si>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</si>
  <si>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</si>
  <si>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</si>
  <si>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</si>
  <si>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</si>
  <si>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</si>
  <si>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</si>
  <si>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</si>
  <si>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</si>
  <si>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</si>
  <si>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</si>
  <si>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</si>
  <si>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</si>
  <si>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</si>
  <si>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</si>
  <si>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</si>
  <si>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</si>
  <si>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</si>
  <si>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</si>
  <si>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</si>
  <si>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</si>
  <si>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</si>
  <si>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</si>
  <si>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</si>
  <si>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</si>
  <si>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</si>
  <si>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</si>
  <si>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</si>
  <si>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</si>
  <si>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</si>
  <si>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</si>
  <si>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</si>
  <si>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</si>
  <si>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</si>
  <si>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</si>
  <si>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</si>
  <si>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</si>
  <si>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</si>
  <si>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</si>
  <si>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</si>
  <si>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</si>
  <si>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</si>
  <si>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</si>
  <si>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</si>
  <si>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</si>
  <si>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</si>
  <si>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</si>
  <si>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</si>
  <si>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</si>
  <si>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</si>
  <si>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</si>
  <si>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</si>
  <si>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</si>
  <si>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</si>
  <si>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</si>
  <si>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</si>
  <si>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</si>
  <si>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</si>
  <si>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</si>
  <si>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</si>
  <si>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</si>
  <si>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</si>
  <si>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</si>
  <si>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</si>
  <si>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</si>
  <si>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</si>
  <si>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</si>
  <si>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</si>
  <si>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</si>
  <si>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</si>
  <si>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</si>
  <si>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</si>
  <si>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</si>
  <si>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</si>
  <si>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</si>
  <si>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</si>
  <si>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</si>
  <si>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</si>
  <si>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</si>
  <si>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</si>
  <si>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</si>
  <si>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</si>
  <si>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</si>
  <si>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</si>
  <si>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</si>
  <si>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</si>
  <si>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</si>
  <si>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</si>
  <si>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</si>
  <si>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</si>
  <si>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</si>
  <si>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</si>
  <si>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</si>
  <si>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</si>
  <si>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</si>
  <si>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</si>
  <si>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</si>
  <si>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</si>
  <si>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</si>
  <si>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</si>
  <si>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</si>
  <si>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</si>
  <si>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</si>
  <si>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</si>
  <si>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</si>
  <si>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</si>
  <si>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</si>
  <si>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</si>
  <si>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</si>
  <si>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</si>
  <si>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</si>
  <si>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</si>
  <si>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</si>
  <si>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</si>
  <si>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</si>
  <si>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</si>
  <si>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</si>
  <si>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</si>
  <si>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</si>
  <si>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</si>
  <si>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</si>
  <si>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</si>
  <si>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</si>
  <si>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</si>
  <si>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</si>
  <si>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</si>
  <si>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</si>
  <si>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</si>
  <si>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</si>
  <si>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</si>
  <si>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</si>
  <si>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</si>
  <si>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</si>
  <si>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</si>
  <si>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</si>
  <si>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</si>
  <si>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</si>
  <si>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</si>
  <si>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</si>
  <si>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</si>
  <si>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</si>
  <si>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</si>
  <si>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</si>
  <si>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</si>
  <si>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</si>
  <si>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</si>
  <si>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</si>
  <si>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</si>
  <si>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</si>
  <si>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</si>
  <si>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</si>
  <si>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</si>
  <si>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</si>
  <si>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</si>
  <si>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</si>
  <si>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</si>
  <si>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</si>
  <si>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</si>
  <si>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</si>
  <si>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</si>
  <si>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</si>
  <si>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</si>
  <si>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</si>
  <si>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</si>
  <si>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</si>
  <si>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</si>
  <si>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</si>
  <si>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</si>
  <si>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</si>
  <si>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</si>
  <si>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</si>
  <si>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</si>
  <si>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</si>
  <si>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</si>
  <si>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</si>
  <si>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</si>
  <si>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</si>
  <si>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</si>
  <si>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</si>
  <si>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</si>
  <si>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</si>
  <si>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</si>
  <si>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</si>
  <si>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</si>
  <si>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</si>
  <si>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</si>
  <si>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</si>
  <si>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</si>
  <si>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</si>
  <si>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</si>
  <si>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</si>
  <si>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</si>
  <si>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</si>
  <si>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</si>
  <si>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</si>
  <si>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</si>
  <si>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</si>
  <si>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</si>
  <si>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</si>
  <si>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</si>
  <si>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</si>
  <si>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</si>
  <si>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</si>
  <si>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</si>
  <si>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</si>
  <si>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</si>
  <si>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</si>
  <si>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</si>
  <si>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</si>
  <si>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</si>
  <si>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</si>
  <si>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</si>
  <si>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</si>
  <si>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</si>
  <si>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</si>
  <si>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</si>
  <si>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</si>
  <si>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</si>
  <si>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</si>
  <si>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</si>
  <si>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</si>
  <si>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</si>
  <si>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</si>
  <si>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</si>
  <si>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</si>
  <si>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</si>
  <si>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</si>
  <si>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</si>
  <si>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</si>
  <si>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</si>
  <si>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</si>
  <si>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</si>
  <si>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</si>
  <si>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</si>
  <si>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</si>
  <si>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</si>
  <si>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</si>
  <si>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</si>
  <si>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</si>
  <si>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</si>
  <si>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</si>
  <si>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</si>
  <si>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</si>
  <si>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</si>
  <si>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</si>
  <si>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</si>
  <si>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</si>
  <si>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</si>
  <si>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</si>
  <si>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</si>
  <si>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</si>
  <si>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</si>
  <si>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</si>
  <si>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</si>
  <si>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</si>
  <si>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</si>
  <si>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</si>
  <si>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</si>
  <si>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</si>
  <si>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</si>
  <si>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</si>
  <si>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</si>
  <si>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</si>
  <si>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</si>
  <si>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</si>
  <si>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</si>
  <si>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</si>
  <si>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</si>
  <si>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</si>
  <si>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</si>
  <si>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</si>
  <si>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</si>
  <si>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</si>
  <si>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</si>
  <si>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</si>
  <si>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</si>
  <si>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</si>
  <si>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</si>
  <si>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</si>
  <si>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</si>
  <si>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</si>
  <si>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</si>
  <si>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</si>
  <si>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</si>
  <si>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</si>
  <si>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</si>
  <si>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</si>
  <si>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</si>
  <si>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</si>
  <si>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</si>
  <si>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</si>
  <si>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</si>
  <si>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</si>
  <si>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</si>
  <si>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</si>
  <si>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</si>
  <si>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</si>
  <si>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</si>
  <si>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</si>
  <si>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</si>
  <si>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</si>
  <si>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</si>
  <si>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</si>
  <si>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</si>
  <si>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</si>
  <si>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</si>
  <si>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</si>
  <si>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</si>
  <si>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</si>
  <si>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</si>
  <si>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</si>
  <si>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</si>
  <si>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</si>
  <si>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</si>
  <si>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</si>
  <si>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</si>
  <si>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</si>
  <si>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</si>
  <si>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</si>
  <si>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</si>
  <si>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</si>
  <si>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</si>
  <si>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</si>
  <si>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</si>
  <si>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</si>
  <si>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</si>
  <si>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</si>
  <si>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</si>
  <si>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</si>
  <si>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</si>
  <si>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</si>
  <si>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</si>
  <si>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</si>
  <si>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</si>
  <si>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</si>
  <si>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</si>
  <si>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</si>
  <si>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</si>
  <si>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</si>
  <si>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</si>
  <si>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</si>
  <si>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</si>
  <si>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</si>
  <si>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</si>
  <si>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</si>
  <si>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</si>
  <si>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</si>
  <si>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</si>
  <si>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</si>
  <si>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</si>
  <si>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</si>
  <si>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</si>
  <si>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</si>
  <si>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</si>
  <si>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</si>
  <si>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</si>
  <si>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</si>
  <si>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</si>
  <si>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</si>
  <si>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</si>
  <si>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</si>
  <si>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</si>
  <si>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</si>
  <si>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</si>
  <si>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</si>
  <si>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</si>
  <si>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</si>
  <si>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</si>
  <si>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</si>
  <si>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</si>
  <si>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</si>
  <si>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</si>
  <si>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</si>
  <si>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</si>
  <si>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</si>
  <si>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</si>
  <si>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</si>
  <si>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</si>
  <si>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</si>
  <si>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</si>
  <si>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</si>
  <si>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</si>
  <si>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</si>
  <si>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</si>
  <si>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</si>
  <si>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</si>
  <si>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</si>
  <si>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</si>
  <si>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</si>
  <si>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</si>
  <si>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</si>
  <si>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</si>
  <si>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</si>
  <si>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</si>
  <si>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</si>
  <si>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</si>
  <si>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</si>
  <si>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</si>
  <si>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</si>
  <si>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</si>
  <si>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</si>
  <si>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</si>
  <si>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</si>
  <si>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</si>
  <si>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</si>
  <si>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</si>
  <si>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</si>
  <si>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</si>
  <si>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</si>
  <si>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</si>
  <si>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</si>
  <si>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</si>
  <si>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</si>
  <si>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</si>
  <si>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</si>
  <si>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</si>
  <si>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</si>
  <si>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</si>
  <si>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</si>
  <si>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</si>
  <si>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</si>
  <si>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</si>
  <si>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</si>
  <si>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</si>
  <si>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</si>
  <si>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</si>
  <si>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</si>
  <si>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</si>
  <si>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</si>
  <si>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</si>
  <si>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</si>
  <si>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</si>
  <si>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</si>
  <si>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</si>
  <si>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</si>
  <si>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</si>
  <si>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</si>
  <si>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</si>
  <si>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</si>
  <si>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</si>
  <si>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</si>
  <si>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</si>
  <si>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</si>
  <si>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</si>
  <si>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</si>
  <si>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</si>
  <si>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</si>
  <si>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</si>
  <si>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</si>
  <si>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</si>
  <si>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</si>
  <si>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</si>
  <si>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</si>
  <si>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</si>
  <si>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</si>
  <si>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</si>
  <si>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</si>
  <si>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</si>
  <si>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</si>
  <si>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</si>
  <si>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</si>
  <si>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</si>
  <si>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</si>
  <si>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</si>
  <si>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</si>
  <si>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</si>
  <si>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</si>
  <si>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</si>
  <si>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</si>
  <si>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</si>
  <si>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</si>
  <si>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</si>
  <si>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</si>
  <si>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</si>
  <si>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</si>
  <si>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</si>
  <si>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</si>
  <si>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</si>
  <si>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</si>
  <si>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</si>
  <si>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</si>
  <si>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</si>
  <si>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</si>
  <si>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</si>
  <si>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</si>
  <si>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</si>
  <si>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</si>
  <si>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</si>
  <si>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</si>
  <si>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</si>
  <si>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</si>
  <si>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</si>
  <si>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</si>
  <si>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</si>
  <si>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</si>
  <si>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</si>
  <si>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</si>
  <si>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</si>
  <si>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</si>
  <si>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</si>
  <si>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</si>
  <si>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</si>
  <si>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</si>
  <si>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</si>
  <si>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</si>
  <si>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</si>
  <si>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</si>
  <si>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</si>
  <si>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</si>
  <si>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</si>
  <si>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</si>
  <si>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</si>
  <si>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</si>
  <si>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</si>
  <si>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</si>
  <si>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</si>
  <si>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</si>
  <si>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</si>
  <si>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</si>
  <si>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</si>
  <si>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</si>
  <si>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</si>
  <si>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</si>
  <si>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</si>
  <si>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</si>
  <si>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</si>
  <si>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</si>
  <si>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</si>
  <si>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</si>
  <si>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</si>
  <si>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</si>
  <si>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</si>
  <si>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</si>
  <si>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</si>
  <si>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</si>
  <si>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</si>
  <si>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</si>
  <si>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</si>
  <si>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</si>
  <si>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</si>
  <si>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</si>
  <si>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</si>
  <si>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</si>
  <si>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</si>
  <si>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</si>
  <si>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</si>
  <si>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</si>
  <si>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</si>
  <si>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</si>
  <si>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</si>
  <si>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</si>
  <si>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</si>
  <si>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</si>
  <si>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</si>
  <si>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</si>
  <si>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</si>
  <si>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</si>
  <si>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</si>
  <si>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</si>
  <si>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</si>
  <si>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</si>
  <si>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</si>
  <si>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</si>
  <si>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</si>
  <si>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</si>
  <si>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</si>
  <si>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</si>
  <si>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</si>
  <si>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</si>
  <si>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</si>
  <si>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</si>
  <si>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</si>
  <si>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</si>
  <si>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</si>
  <si>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</si>
  <si>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</si>
  <si>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</si>
  <si>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</si>
  <si>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</si>
  <si>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</si>
  <si>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</si>
  <si>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</si>
  <si>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</si>
  <si>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</si>
  <si>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</si>
  <si>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</si>
  <si>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</si>
  <si>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</si>
  <si>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</si>
  <si>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</si>
  <si>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</si>
  <si>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</si>
  <si>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</si>
  <si>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</si>
  <si>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</si>
  <si>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</si>
  <si>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</si>
  <si>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</si>
  <si>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</si>
  <si>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</si>
  <si>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</si>
  <si>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</si>
  <si>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</si>
  <si>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</si>
  <si>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</si>
  <si>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</si>
  <si>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</si>
  <si>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</si>
  <si>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</si>
  <si>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</si>
  <si>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</si>
  <si>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</si>
  <si>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</si>
  <si>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</si>
  <si>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</si>
  <si>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</si>
  <si>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</si>
  <si>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</si>
  <si>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</si>
  <si>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</si>
  <si>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</si>
  <si>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</si>
  <si>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</si>
  <si>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</si>
  <si>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</si>
  <si>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</si>
  <si>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</si>
  <si>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</si>
  <si>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</si>
  <si>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</si>
  <si>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</si>
  <si>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</si>
  <si>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</si>
  <si>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</si>
  <si>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</si>
  <si>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</si>
  <si>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</si>
  <si>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</si>
  <si>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</si>
  <si>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</si>
  <si>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</si>
  <si>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</si>
  <si>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</si>
  <si>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</si>
  <si>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</si>
  <si>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</si>
  <si>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</si>
  <si>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</si>
  <si>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</si>
  <si>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</si>
  <si>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</si>
  <si>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</si>
  <si>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</si>
  <si>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</si>
  <si>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</si>
  <si>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</si>
  <si>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</si>
  <si>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</si>
  <si>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</si>
  <si>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</si>
  <si>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</si>
  <si>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</si>
  <si>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</si>
  <si>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</si>
  <si>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</si>
  <si>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</si>
  <si>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</si>
  <si>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</si>
  <si>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</si>
  <si>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</si>
  <si>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</si>
  <si>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</si>
  <si>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</si>
  <si>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</si>
  <si>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</si>
  <si>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</si>
  <si>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</si>
  <si>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</si>
  <si>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</si>
  <si>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</si>
  <si>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</si>
  <si>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</si>
  <si>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</si>
  <si>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</si>
  <si>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</si>
  <si>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</si>
  <si>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</si>
  <si>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</si>
  <si>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</si>
  <si>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</si>
  <si>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</si>
  <si>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</si>
  <si>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</si>
  <si>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</si>
  <si>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</si>
  <si>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</si>
  <si>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</si>
  <si>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</si>
  <si>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</si>
  <si>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</si>
  <si>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</si>
  <si>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</si>
  <si>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</si>
  <si>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</si>
  <si>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</si>
  <si>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</si>
  <si>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</si>
  <si>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</si>
  <si>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</si>
  <si>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</si>
  <si>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</si>
  <si>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</si>
  <si>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</si>
  <si>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</si>
  <si>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</si>
  <si>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</si>
  <si>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</si>
  <si>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</si>
  <si>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</si>
  <si>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</si>
  <si>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</si>
  <si>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</si>
  <si>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</si>
  <si>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</si>
  <si>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</si>
  <si>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</si>
  <si>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</si>
  <si>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</si>
  <si>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</si>
  <si>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</si>
  <si>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</si>
  <si>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</si>
  <si>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</si>
  <si>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</si>
  <si>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</si>
  <si>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</si>
  <si>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</si>
  <si>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</si>
  <si>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</si>
  <si>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</si>
  <si>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</si>
  <si>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</si>
  <si>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</si>
  <si>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</si>
  <si>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</si>
  <si>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</si>
  <si>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</si>
  <si>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</si>
  <si>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</si>
  <si>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</si>
  <si>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</si>
  <si>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</si>
  <si>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</si>
  <si>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</si>
  <si>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</si>
  <si>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</si>
  <si>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</si>
  <si>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</si>
  <si>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</si>
  <si>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</si>
  <si>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</si>
  <si>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</si>
  <si>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</si>
  <si>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</si>
  <si>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</si>
  <si>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</si>
  <si>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</si>
  <si>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</si>
  <si>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</si>
  <si>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</si>
  <si>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</si>
  <si>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</si>
  <si>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</si>
  <si>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</si>
  <si>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</si>
  <si>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</si>
  <si>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</si>
  <si>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</si>
  <si>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</si>
  <si>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</si>
  <si>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</si>
  <si>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</si>
  <si>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</si>
  <si>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</si>
  <si>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</si>
  <si>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</si>
  <si>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</si>
  <si>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</si>
  <si>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</si>
  <si>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</si>
  <si>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</si>
  <si>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</si>
  <si>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</si>
  <si>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</si>
  <si>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</si>
  <si>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</si>
  <si>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</si>
  <si>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</si>
  <si>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</si>
  <si>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</si>
  <si>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</si>
  <si>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</si>
  <si>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</si>
  <si>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</si>
  <si>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</si>
  <si>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</si>
  <si>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</si>
  <si>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</si>
  <si>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</si>
  <si>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</si>
  <si>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</si>
  <si>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</si>
  <si>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</si>
  <si>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</si>
  <si>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</si>
  <si>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</si>
  <si>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</si>
  <si>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</si>
  <si>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</si>
  <si>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</si>
  <si>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</si>
  <si>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</si>
  <si>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</si>
  <si>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</si>
  <si>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</si>
  <si>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</si>
  <si>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</si>
  <si>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</si>
  <si>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</si>
  <si>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</si>
  <si>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</si>
  <si>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</si>
  <si>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</si>
  <si>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</si>
  <si>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</si>
  <si>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</si>
  <si>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</si>
  <si>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</si>
  <si>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</si>
  <si>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</si>
  <si>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</si>
  <si>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</si>
  <si>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</si>
  <si>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</si>
  <si>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</si>
  <si>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</si>
  <si>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</si>
  <si>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</si>
  <si>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</si>
  <si>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</si>
  <si>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</si>
  <si>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</si>
  <si>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</si>
  <si>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</si>
  <si>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</si>
  <si>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</si>
  <si>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</si>
  <si>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</si>
  <si>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</si>
  <si>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</si>
  <si>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</si>
  <si>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</si>
  <si>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</si>
  <si>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</si>
  <si>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</si>
  <si>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</si>
  <si>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</si>
  <si>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</si>
  <si>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</si>
  <si>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</si>
  <si>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</si>
  <si>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</si>
  <si>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</si>
  <si>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</si>
  <si>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</si>
  <si>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</si>
  <si>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</si>
  <si>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</si>
  <si>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</si>
  <si>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</si>
  <si>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</si>
  <si>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</si>
  <si>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</si>
  <si>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</si>
  <si>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</si>
  <si>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</si>
  <si>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</si>
  <si>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</si>
  <si>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</si>
  <si>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</si>
  <si>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</si>
  <si>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</si>
  <si>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</si>
  <si>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</si>
  <si>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</si>
  <si>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</si>
  <si>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</si>
  <si>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</si>
  <si>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</si>
  <si>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</si>
  <si>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</si>
  <si>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</si>
  <si>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</si>
  <si>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</si>
  <si>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</si>
  <si>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</si>
  <si>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</si>
  <si>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</si>
  <si>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</si>
  <si>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</si>
  <si>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</si>
  <si>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</si>
  <si>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</si>
  <si>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</si>
  <si>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</si>
  <si>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</si>
  <si>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</si>
  <si>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</si>
  <si>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</si>
  <si>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</si>
  <si>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</si>
  <si>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</si>
  <si>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</si>
  <si>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</si>
  <si>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</si>
  <si>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</si>
  <si>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</si>
  <si>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</si>
  <si>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</si>
  <si>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</si>
  <si>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</si>
  <si>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</si>
  <si>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</si>
  <si>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</si>
  <si>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</si>
  <si>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</si>
  <si>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</si>
  <si>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</si>
  <si>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</si>
  <si>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</si>
  <si>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</si>
  <si>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</si>
  <si>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</si>
  <si>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</si>
  <si>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</si>
  <si>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</si>
  <si>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</si>
  <si>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</si>
  <si>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</si>
  <si>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</si>
  <si>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</si>
  <si>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</si>
  <si>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</si>
  <si>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</si>
  <si>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</si>
  <si>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</si>
  <si>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</si>
  <si>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</si>
  <si>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</si>
  <si>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</si>
  <si>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</si>
  <si>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</si>
  <si>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</si>
  <si>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</si>
  <si>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</si>
  <si>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</si>
  <si>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</si>
  <si>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</si>
  <si>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</si>
  <si>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</si>
  <si>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</si>
  <si>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</si>
  <si>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</si>
  <si>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</si>
  <si>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</si>
  <si>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</si>
  <si>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</si>
  <si>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</si>
  <si>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</si>
  <si>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</si>
  <si>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</si>
  <si>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</si>
  <si>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</si>
  <si>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</si>
  <si>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</si>
  <si>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</si>
  <si>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</si>
  <si>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</si>
  <si>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</si>
  <si>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</si>
  <si>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</si>
  <si>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</si>
  <si>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</si>
  <si>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</si>
  <si>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</si>
  <si>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</si>
  <si>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</si>
  <si>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</si>
  <si>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</si>
  <si>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</si>
  <si>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</si>
  <si>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</si>
  <si>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</si>
  <si>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</si>
  <si>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</si>
  <si>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</si>
  <si>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</si>
  <si>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</si>
  <si>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</si>
  <si>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</si>
  <si>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</si>
  <si>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</si>
  <si>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</si>
  <si>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</si>
  <si>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</si>
  <si>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</si>
  <si>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</si>
  <si>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</si>
  <si>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</si>
  <si>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</si>
  <si>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</si>
  <si>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</si>
  <si>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</si>
  <si>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</si>
  <si>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</si>
  <si>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</si>
  <si>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</si>
  <si>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</si>
  <si>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</si>
  <si>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</si>
  <si>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</si>
  <si>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</si>
  <si>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</si>
  <si>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</si>
  <si>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</si>
  <si>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</si>
  <si>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</si>
  <si>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</si>
  <si>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</si>
  <si>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</si>
  <si>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</si>
  <si>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</si>
  <si>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</si>
  <si>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</si>
  <si>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</si>
  <si>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</si>
  <si>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</si>
  <si>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</si>
  <si>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</si>
  <si>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</si>
  <si>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</si>
  <si>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</si>
  <si>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</si>
  <si>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</si>
  <si>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</si>
  <si>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</si>
  <si>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</si>
  <si>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</si>
  <si>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</si>
  <si>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</si>
  <si>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</si>
  <si>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</si>
  <si>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</si>
  <si>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</si>
  <si>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</si>
  <si>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</si>
  <si>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</si>
  <si>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</si>
  <si>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</si>
  <si>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</si>
  <si>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</si>
  <si>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</si>
  <si>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</si>
  <si>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</si>
  <si>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</si>
  <si>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</si>
  <si>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</si>
  <si>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</si>
  <si>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</si>
  <si>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</si>
  <si>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</si>
  <si>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</si>
  <si>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</si>
  <si>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</si>
  <si>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</si>
  <si>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</si>
  <si>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</si>
  <si>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</si>
  <si>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</si>
  <si>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</si>
  <si>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</si>
  <si>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</si>
  <si>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</si>
  <si>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</si>
  <si>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</si>
  <si>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</si>
  <si>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</si>
  <si>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</si>
  <si>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</si>
  <si>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</si>
  <si>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</si>
  <si>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</si>
  <si>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</si>
  <si>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</si>
  <si>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</si>
  <si>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</si>
  <si>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</si>
  <si>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</si>
  <si>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</si>
  <si>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</si>
  <si>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</si>
  <si>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</si>
  <si>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</si>
  <si>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</si>
  <si>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</si>
  <si>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</si>
  <si>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</si>
  <si>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</si>
  <si>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</si>
  <si>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</si>
  <si>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</si>
  <si>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</si>
  <si>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</si>
  <si>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</si>
  <si>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</si>
  <si>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</si>
  <si>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</si>
  <si>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</si>
  <si>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</si>
  <si>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</si>
  <si>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</si>
  <si>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</si>
  <si>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</si>
  <si>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</si>
  <si>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</si>
  <si>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</si>
  <si>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</si>
  <si>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</si>
  <si>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</si>
  <si>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</si>
  <si>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</si>
  <si>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</si>
  <si>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</si>
  <si>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</si>
  <si>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</si>
  <si>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</si>
  <si>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</si>
  <si>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</si>
  <si>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</si>
  <si>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</si>
  <si>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</si>
  <si>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</si>
  <si>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</si>
  <si>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</si>
  <si>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</si>
  <si>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</si>
  <si>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</si>
  <si>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</si>
  <si>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</si>
  <si>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</si>
  <si>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</si>
  <si>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</si>
  <si>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</si>
  <si>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</si>
  <si>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</si>
  <si>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</si>
  <si>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</si>
  <si>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</si>
  <si>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</si>
  <si>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</si>
  <si>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</si>
  <si>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</si>
  <si>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</si>
  <si>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</si>
  <si>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</si>
  <si>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</si>
  <si>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</si>
  <si>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</si>
  <si>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</si>
  <si>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</si>
  <si>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</si>
  <si>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</si>
  <si>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</si>
  <si>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</si>
  <si>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</si>
  <si>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</si>
  <si>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</si>
  <si>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</si>
  <si>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</si>
  <si>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</si>
  <si>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</si>
  <si>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</si>
  <si>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</si>
  <si>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</si>
  <si>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</si>
  <si>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</si>
  <si>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</si>
  <si>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</si>
  <si>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</si>
  <si>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</si>
  <si>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</si>
  <si>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</si>
  <si>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</si>
  <si>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</si>
  <si>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</si>
  <si>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</si>
  <si>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</si>
  <si>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</si>
  <si>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</si>
  <si>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</si>
  <si>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</si>
  <si>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</si>
  <si>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</si>
  <si>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</si>
  <si>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</si>
  <si>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</si>
  <si>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</si>
  <si>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</si>
  <si>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</si>
  <si>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</si>
  <si>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</si>
  <si>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</si>
  <si>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</si>
  <si>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</si>
  <si>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</si>
  <si>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</si>
  <si>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</si>
  <si>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</si>
  <si>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</si>
  <si>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</si>
  <si>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</si>
  <si>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</si>
  <si>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</si>
  <si>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</si>
  <si>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</si>
  <si>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</si>
  <si>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</si>
  <si>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</si>
  <si>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</si>
  <si>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</si>
  <si>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</si>
  <si>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</si>
  <si>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</si>
  <si>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</si>
  <si>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</si>
  <si>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</si>
  <si>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</si>
  <si>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</si>
  <si>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</si>
  <si>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</si>
  <si>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</si>
  <si>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</si>
  <si>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</si>
  <si>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</si>
  <si>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</si>
  <si>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</si>
  <si>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</si>
  <si>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</si>
  <si>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</si>
  <si>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</si>
  <si>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</si>
  <si>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</si>
  <si>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</si>
  <si>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</si>
  <si>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</si>
  <si>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</si>
  <si>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</si>
  <si>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</si>
  <si>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</si>
  <si>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</si>
  <si>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</si>
  <si>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</si>
  <si>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</si>
  <si>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</si>
  <si>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</si>
  <si>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</si>
  <si>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</si>
  <si>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</si>
  <si>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</si>
  <si>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</si>
  <si>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</si>
  <si>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</si>
  <si>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</si>
  <si>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</si>
  <si>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</si>
  <si>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</si>
  <si>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</si>
  <si>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</si>
  <si>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</si>
  <si>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</si>
  <si>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</si>
  <si>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</si>
  <si>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</si>
  <si>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</si>
  <si>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</si>
  <si>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</si>
  <si>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</si>
  <si>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</si>
  <si>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</si>
  <si>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</si>
  <si>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</si>
  <si>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</si>
  <si>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</si>
  <si>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</si>
  <si>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</si>
  <si>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</si>
  <si>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</si>
  <si>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</si>
  <si>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</si>
  <si>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</si>
  <si>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</si>
  <si>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</si>
  <si>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</si>
  <si>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</si>
  <si>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</si>
  <si>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</si>
  <si>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</si>
  <si>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</si>
  <si>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</si>
  <si>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</si>
  <si>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</si>
  <si>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</si>
  <si>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</si>
  <si>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</si>
  <si>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</si>
  <si>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</si>
  <si>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</si>
  <si>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</si>
  <si>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</si>
  <si>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</si>
  <si>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</si>
  <si>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</si>
  <si>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</si>
  <si>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</si>
  <si>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</si>
  <si>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</si>
  <si>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</si>
  <si>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</si>
  <si>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</si>
  <si>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</si>
  <si>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</si>
  <si>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</si>
  <si>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</si>
  <si>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</si>
  <si>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</si>
  <si>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</si>
  <si>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</si>
  <si>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</si>
  <si>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</si>
  <si>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</si>
  <si>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</si>
  <si>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</si>
  <si>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</si>
  <si>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</si>
  <si>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</si>
  <si>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</si>
  <si>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</si>
  <si>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</si>
  <si>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</si>
  <si>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</si>
  <si>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</si>
  <si>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</si>
  <si>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</si>
  <si>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</si>
  <si>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</si>
  <si>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</si>
  <si>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</si>
  <si>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</si>
  <si>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</si>
  <si>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</si>
  <si>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</si>
  <si>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</si>
  <si>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</si>
  <si>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</si>
  <si>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</si>
  <si>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</si>
  <si>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</si>
  <si>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</si>
  <si>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</si>
  <si>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</si>
  <si>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</si>
  <si>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</si>
  <si>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</si>
  <si>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</si>
  <si>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</si>
  <si>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</si>
  <si>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</si>
  <si>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</si>
  <si>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</si>
  <si>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</si>
  <si>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</si>
  <si>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</si>
  <si>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</si>
  <si>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</si>
  <si>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</si>
  <si>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</si>
  <si>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</si>
  <si>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</si>
  <si>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</si>
  <si>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</si>
  <si>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</si>
  <si>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</si>
  <si>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</si>
  <si>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</si>
  <si>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</si>
  <si>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</si>
  <si>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</si>
  <si>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</si>
  <si>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</si>
  <si>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</si>
  <si>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</si>
  <si>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</si>
  <si>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</si>
  <si>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</si>
  <si>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</si>
  <si>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</si>
  <si>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</si>
  <si>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</si>
  <si>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</si>
  <si>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</si>
  <si>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</si>
  <si>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</si>
  <si>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</si>
  <si>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</si>
  <si>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</si>
  <si>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</si>
  <si>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</si>
  <si>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</si>
  <si>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</si>
  <si>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</si>
  <si>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</si>
  <si>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</si>
  <si>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</si>
  <si>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</si>
  <si>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</si>
  <si>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</si>
  <si>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</si>
  <si>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</si>
  <si>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</si>
  <si>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</si>
  <si>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</si>
  <si>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</si>
  <si>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</si>
  <si>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</si>
  <si>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</si>
  <si>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</si>
  <si>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</si>
  <si>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</si>
  <si>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</si>
  <si>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</si>
  <si>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</si>
  <si>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</si>
  <si>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</si>
  <si>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</si>
  <si>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</si>
  <si>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</si>
  <si>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</si>
  <si>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</si>
  <si>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</si>
  <si>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</si>
  <si>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</si>
  <si>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</si>
  <si>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</si>
  <si>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</si>
  <si>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</si>
  <si>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</si>
  <si>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</si>
  <si>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</si>
  <si>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</si>
  <si>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</si>
  <si>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</si>
  <si>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</si>
  <si>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</si>
  <si>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</si>
  <si>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</si>
  <si>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</si>
  <si>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</si>
  <si>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</si>
  <si>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</si>
  <si>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</si>
  <si>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</si>
  <si>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</si>
  <si>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</si>
  <si>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</si>
  <si>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</si>
  <si>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</si>
  <si>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</si>
  <si>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</si>
  <si>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</si>
  <si>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</si>
  <si>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</si>
  <si>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</si>
  <si>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</si>
  <si>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</si>
  <si>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</si>
  <si>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</si>
  <si>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</si>
  <si>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</si>
  <si>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</si>
  <si>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</si>
  <si>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</si>
  <si>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</si>
  <si>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</si>
  <si>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</si>
  <si>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</si>
  <si>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</si>
  <si>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</si>
  <si>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</si>
  <si>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</si>
  <si>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</si>
  <si>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</si>
  <si>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</si>
  <si>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</si>
  <si>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</si>
  <si>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</si>
  <si>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</si>
  <si>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</si>
  <si>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</si>
  <si>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</si>
  <si>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</si>
  <si>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</si>
  <si>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</si>
  <si>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</si>
  <si>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</si>
  <si>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</si>
  <si>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</si>
  <si>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</si>
  <si>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</si>
  <si>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</si>
  <si>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</si>
  <si>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</si>
  <si>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</si>
  <si>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</si>
  <si>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</si>
  <si>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</si>
  <si>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</si>
  <si>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</si>
  <si>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</si>
  <si>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</si>
  <si>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</si>
  <si>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</si>
  <si>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</si>
  <si>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</si>
  <si>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</si>
  <si>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</si>
  <si>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</si>
  <si>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</si>
  <si>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</si>
  <si>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</si>
  <si>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</si>
  <si>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</si>
  <si>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</si>
  <si>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</si>
  <si>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</si>
  <si>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</si>
  <si>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</si>
  <si>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</si>
  <si>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</si>
  <si>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</si>
  <si>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</si>
  <si>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</si>
  <si>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</si>
  <si>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</si>
  <si>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</si>
  <si>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</si>
  <si>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</si>
  <si>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</si>
  <si>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</si>
  <si>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</si>
  <si>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</si>
  <si>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</si>
  <si>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</si>
  <si>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</si>
  <si>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</si>
  <si>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</si>
  <si>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</si>
  <si>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</si>
  <si>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</si>
  <si>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</si>
  <si>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</si>
  <si>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</si>
  <si>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</si>
  <si>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</si>
  <si>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</si>
  <si>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</si>
  <si>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</si>
  <si>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</si>
  <si>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</si>
  <si>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</si>
  <si>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</si>
  <si>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</si>
  <si>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</si>
  <si>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</si>
  <si>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</si>
  <si>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</si>
  <si>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</si>
  <si>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</si>
  <si>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</si>
  <si>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</si>
  <si>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</si>
  <si>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</si>
  <si>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</si>
  <si>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</si>
  <si>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</si>
  <si>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</si>
  <si>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</si>
  <si>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</si>
  <si>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</si>
  <si>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</si>
  <si>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</si>
  <si>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</si>
  <si>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</si>
  <si>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</si>
  <si>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</si>
  <si>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</si>
  <si>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</si>
  <si>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</si>
  <si>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</si>
  <si>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</si>
  <si>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</si>
  <si>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</si>
  <si>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</si>
  <si>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</si>
  <si>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</si>
  <si>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</si>
  <si>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</si>
  <si>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</si>
  <si>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</si>
  <si>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</si>
  <si>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</si>
  <si>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</si>
  <si>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</si>
  <si>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</si>
  <si>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</si>
  <si>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</si>
  <si>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</si>
  <si>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</si>
  <si>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</si>
  <si>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</si>
  <si>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</si>
  <si>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</si>
  <si>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</si>
  <si>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</si>
  <si>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</si>
  <si>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</si>
  <si>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</si>
  <si>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</si>
  <si>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</si>
  <si>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</si>
  <si>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</si>
  <si>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</si>
  <si>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</si>
  <si>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</si>
  <si>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</si>
  <si>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</si>
  <si>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</si>
  <si>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</si>
  <si>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</si>
  <si>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</si>
  <si>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</si>
  <si>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</si>
  <si>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</si>
  <si>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</si>
  <si>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</si>
  <si>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</si>
  <si>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</si>
  <si>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</si>
  <si>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</si>
  <si>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</si>
  <si>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</si>
  <si>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</si>
  <si>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</si>
  <si>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</si>
  <si>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</si>
  <si>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</si>
  <si>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</si>
  <si>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</si>
  <si>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</si>
  <si>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</si>
  <si>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</si>
  <si>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</si>
  <si>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</si>
  <si>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</si>
  <si>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</si>
  <si>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</si>
  <si>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</si>
  <si>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</si>
  <si>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</si>
  <si>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</si>
  <si>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</si>
  <si>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</si>
  <si>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</si>
  <si>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</si>
  <si>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</si>
  <si>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</si>
  <si>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</si>
  <si>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</si>
  <si>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</si>
  <si>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</si>
  <si>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</si>
  <si>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</si>
  <si>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</si>
  <si>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</si>
  <si>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</si>
  <si>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</si>
  <si>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</si>
  <si>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</si>
  <si>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</si>
  <si>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</si>
  <si>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</si>
  <si>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</si>
  <si>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</si>
  <si>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</si>
  <si>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</si>
  <si>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</si>
  <si>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</si>
  <si>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</si>
  <si>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</si>
  <si>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</si>
  <si>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</si>
  <si>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</si>
  <si>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</si>
  <si>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</si>
  <si>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</si>
  <si>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</si>
  <si>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</si>
  <si>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</si>
  <si>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</si>
  <si>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</si>
  <si>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</si>
  <si>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</si>
  <si>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</si>
  <si>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</si>
  <si>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</si>
  <si>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</si>
  <si>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</si>
  <si>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</si>
  <si>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</si>
  <si>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</si>
  <si>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</si>
  <si>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</si>
  <si>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</si>
  <si>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</si>
  <si>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</si>
  <si>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</si>
  <si>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</si>
  <si>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</si>
  <si>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</si>
  <si>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</si>
  <si>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</si>
  <si>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</si>
  <si>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</si>
  <si>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</si>
  <si>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</si>
  <si>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</si>
  <si>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</si>
  <si>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</si>
  <si>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</si>
  <si>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</si>
  <si>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</si>
  <si>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</si>
  <si>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</si>
  <si>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</si>
  <si>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</si>
  <si>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</si>
  <si>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</si>
  <si>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</si>
  <si>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</si>
  <si>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</si>
  <si>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</si>
  <si>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</si>
  <si>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</si>
  <si>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</si>
  <si>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</si>
  <si>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</si>
  <si>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</si>
  <si>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</si>
  <si>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</si>
  <si>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</si>
  <si>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</si>
  <si>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</si>
  <si>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</si>
  <si>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</si>
  <si>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</si>
  <si>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</si>
  <si>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</si>
  <si>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</si>
  <si>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</si>
  <si>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</si>
  <si>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</si>
  <si>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</si>
  <si>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</si>
  <si>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</si>
  <si>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</si>
  <si>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</si>
  <si>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</si>
  <si>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</si>
  <si>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</si>
  <si>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</si>
  <si>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</si>
  <si>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</si>
  <si>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</si>
  <si>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</si>
  <si>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</si>
  <si>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</si>
  <si>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</si>
  <si>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</si>
  <si>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</si>
  <si>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</si>
  <si>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</si>
  <si>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</si>
  <si>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</si>
  <si>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</si>
  <si>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</si>
  <si>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</si>
  <si>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</si>
  <si>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</si>
  <si>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</si>
  <si>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</si>
  <si>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</si>
  <si>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</si>
  <si>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</si>
  <si>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</si>
  <si>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</si>
  <si>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</si>
  <si>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</si>
  <si>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</si>
  <si>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</si>
  <si>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</si>
  <si>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</si>
  <si>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</si>
  <si>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</si>
  <si>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</si>
  <si>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</si>
  <si>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</si>
  <si>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</si>
  <si>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</si>
  <si>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</si>
  <si>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</si>
  <si>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</si>
  <si>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</si>
  <si>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</si>
  <si>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</si>
  <si>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</si>
  <si>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</si>
  <si>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</si>
  <si>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</si>
  <si>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</si>
  <si>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</si>
  <si>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</si>
  <si>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</si>
  <si>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</si>
  <si>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</si>
  <si>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</si>
  <si>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</si>
  <si>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</si>
  <si>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</si>
  <si>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</si>
  <si>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</si>
  <si>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</si>
  <si>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</si>
  <si>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</si>
  <si>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</si>
  <si>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</si>
  <si>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</si>
  <si>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</si>
  <si>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</si>
  <si>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</si>
  <si>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</si>
  <si>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</si>
  <si>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</si>
  <si>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</si>
  <si>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</si>
  <si>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</si>
  <si>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</si>
  <si>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</si>
  <si>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</si>
  <si>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</si>
  <si>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</si>
  <si>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</si>
  <si>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</si>
  <si>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</si>
  <si>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</si>
  <si>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</si>
  <si>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</si>
  <si>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</si>
  <si>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</si>
  <si>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</si>
  <si>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</si>
  <si>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</si>
  <si>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</si>
  <si>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</si>
  <si>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</si>
  <si>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</si>
  <si>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</si>
  <si>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</si>
  <si>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</si>
  <si>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</si>
  <si>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</si>
  <si>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</si>
  <si>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</si>
  <si>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</si>
  <si>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</si>
  <si>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</si>
  <si>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</si>
  <si>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</si>
  <si>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</si>
  <si>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</si>
  <si>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</si>
  <si>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</si>
  <si>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</si>
  <si>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</si>
  <si>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</si>
  <si>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</si>
  <si>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</si>
  <si>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</si>
  <si>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</si>
  <si>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</si>
  <si>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</si>
  <si>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</si>
  <si>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</si>
  <si>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</si>
  <si>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</si>
  <si>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</si>
  <si>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</si>
  <si>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</si>
  <si>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</si>
  <si>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</si>
  <si>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</si>
  <si>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</si>
  <si>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</si>
  <si>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</si>
  <si>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</si>
  <si>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</si>
  <si>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</si>
  <si>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</si>
  <si>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</si>
  <si>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</si>
  <si>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</si>
  <si>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</si>
  <si>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</si>
  <si>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</si>
  <si>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</si>
  <si>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</si>
  <si>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</si>
  <si>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</si>
  <si>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</si>
  <si>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</si>
  <si>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</si>
  <si>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</si>
  <si>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</si>
  <si>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</si>
  <si>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</si>
  <si>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</si>
  <si>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</si>
  <si>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</si>
  <si>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</si>
  <si>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</si>
  <si>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</si>
  <si>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</si>
  <si>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</si>
  <si>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</si>
  <si>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</si>
  <si>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</si>
  <si>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</si>
  <si>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</si>
  <si>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</si>
  <si>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</si>
  <si>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</si>
  <si>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</si>
  <si>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</si>
  <si>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</si>
  <si>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</si>
  <si>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</si>
  <si>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</si>
  <si>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</si>
  <si>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</si>
  <si>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</si>
  <si>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</si>
  <si>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</si>
  <si>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</si>
  <si>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</si>
  <si>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</si>
  <si>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</si>
  <si>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</si>
  <si>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</si>
  <si>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</si>
  <si>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</si>
  <si>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</si>
  <si>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</si>
  <si>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</si>
  <si>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</si>
  <si>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</si>
  <si>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</si>
  <si>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</si>
  <si>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</si>
  <si>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</si>
  <si>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</si>
  <si>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</si>
  <si>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</si>
  <si>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</si>
  <si>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</si>
  <si>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</si>
  <si>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</si>
  <si>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</si>
  <si>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</si>
  <si>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</si>
  <si>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</si>
  <si>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</si>
  <si>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</si>
  <si>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</si>
  <si>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</si>
  <si>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</si>
  <si>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</si>
  <si>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</si>
  <si>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</si>
  <si>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</si>
  <si>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</si>
  <si>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</si>
  <si>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</si>
  <si>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</si>
  <si>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</si>
  <si>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</si>
  <si>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</si>
  <si>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</si>
  <si>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</si>
  <si>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</si>
  <si>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</si>
  <si>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</si>
  <si>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</si>
  <si>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</si>
  <si>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</si>
  <si>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</si>
  <si>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</si>
  <si>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</si>
  <si>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</si>
  <si>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</si>
  <si>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</si>
  <si>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</si>
  <si>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</si>
  <si>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</si>
  <si>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</si>
  <si>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</si>
  <si>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</si>
  <si>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</si>
  <si>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</si>
  <si>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</si>
  <si>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</si>
  <si>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</si>
  <si>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</si>
  <si>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</si>
  <si>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</si>
  <si>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</si>
  <si>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</si>
  <si>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</si>
  <si>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</si>
  <si>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</si>
  <si>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</si>
  <si>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</si>
  <si>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</si>
  <si>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</si>
  <si>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</si>
  <si>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</si>
  <si>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</si>
  <si>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</si>
  <si>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</si>
  <si>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</si>
  <si>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</si>
  <si>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</si>
  <si>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</si>
  <si>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</si>
  <si>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</si>
  <si>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</si>
  <si>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</si>
  <si>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</si>
  <si>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</si>
  <si>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</si>
  <si>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</si>
  <si>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</si>
  <si>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</si>
  <si>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</si>
  <si>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</si>
  <si>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</si>
  <si>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</si>
  <si>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</si>
  <si>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</si>
  <si>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</si>
  <si>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</si>
  <si>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</si>
  <si>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</si>
  <si>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</si>
  <si>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</si>
  <si>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</si>
  <si>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</si>
  <si>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</si>
  <si>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</si>
  <si>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</si>
  <si>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</si>
  <si>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</si>
  <si>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</si>
  <si>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</si>
  <si>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</si>
  <si>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</si>
  <si>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</si>
  <si>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</si>
  <si>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</si>
  <si>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</si>
  <si>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</si>
  <si>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</si>
  <si>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</si>
  <si>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</si>
  <si>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</si>
  <si>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</si>
  <si>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</si>
  <si>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</si>
  <si>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</si>
  <si>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</si>
  <si>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</si>
  <si>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</si>
  <si>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</si>
  <si>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</si>
  <si>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</si>
  <si>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</si>
  <si>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</si>
  <si>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</si>
  <si>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</si>
  <si>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</si>
  <si>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</si>
  <si>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</si>
  <si>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</si>
  <si>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</si>
  <si>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</si>
  <si>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</si>
  <si>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</si>
  <si>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</si>
  <si>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</si>
  <si>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</si>
  <si>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</si>
  <si>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</si>
  <si>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</si>
  <si>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</si>
  <si>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</si>
  <si>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</si>
  <si>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</si>
  <si>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</si>
  <si>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</si>
  <si>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</si>
  <si>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</si>
  <si>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</si>
  <si>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</si>
  <si>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</si>
  <si>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</si>
  <si>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</si>
  <si>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</si>
  <si>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</si>
  <si>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</si>
  <si>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</si>
  <si>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</si>
  <si>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</si>
  <si>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</si>
  <si>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</si>
  <si>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</si>
  <si>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</si>
  <si>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</si>
  <si>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</si>
  <si>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</si>
  <si>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</si>
  <si>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</si>
  <si>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</si>
  <si>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</si>
  <si>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</si>
  <si>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</si>
  <si>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</si>
  <si>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</si>
  <si>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</si>
  <si>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</si>
  <si>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</si>
  <si>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</si>
  <si>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</si>
  <si>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</si>
  <si>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</si>
  <si>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</si>
  <si>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</si>
  <si>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</si>
  <si>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</si>
  <si>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</si>
  <si>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</si>
  <si>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</si>
  <si>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</si>
  <si>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</si>
  <si>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</si>
  <si>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</si>
  <si>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</si>
  <si>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</si>
  <si>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</si>
  <si>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</si>
  <si>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</si>
  <si>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</si>
  <si>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</si>
  <si>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</si>
  <si>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</si>
  <si>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</si>
  <si>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</si>
  <si>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</si>
  <si>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</si>
  <si>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</si>
  <si>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</si>
  <si>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</si>
  <si>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</si>
  <si>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</si>
  <si>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</si>
  <si>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</si>
  <si>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</si>
  <si>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</si>
  <si>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</si>
  <si>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</si>
  <si>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</si>
  <si>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</si>
  <si>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</si>
  <si>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</si>
  <si>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</si>
  <si>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</si>
  <si>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</si>
  <si>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</si>
  <si>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</si>
  <si>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</si>
  <si>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</si>
  <si>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</si>
  <si>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</si>
  <si>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</si>
  <si>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</si>
  <si>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</si>
  <si>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</si>
  <si>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</si>
  <si>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</si>
  <si>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</si>
  <si>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</si>
  <si>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</si>
  <si>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</si>
  <si>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</si>
  <si>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</si>
  <si>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</si>
  <si>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</si>
  <si>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</si>
  <si>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</si>
  <si>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</si>
  <si>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</si>
  <si>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</si>
  <si>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</si>
  <si>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</si>
  <si>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</si>
  <si>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</si>
  <si>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</si>
  <si>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</si>
  <si>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</si>
  <si>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</si>
  <si>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</si>
  <si>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</si>
  <si>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</si>
  <si>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</si>
  <si>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</si>
  <si>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</si>
  <si>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</si>
  <si>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</si>
  <si>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</si>
  <si>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</si>
  <si>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</si>
  <si>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</si>
  <si>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</si>
  <si>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</si>
  <si>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</si>
  <si>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</si>
  <si>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</si>
  <si>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</si>
  <si>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</si>
  <si>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</si>
  <si>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</si>
  <si>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</si>
  <si>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</si>
  <si>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</si>
  <si>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</si>
  <si>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</si>
  <si>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</si>
  <si>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</si>
  <si>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</si>
  <si>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</si>
  <si>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</si>
  <si>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</si>
  <si>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</si>
  <si>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</si>
  <si>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</si>
  <si>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</si>
  <si>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</si>
  <si>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</si>
  <si>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</si>
  <si>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</si>
  <si>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</si>
  <si>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</si>
  <si>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</si>
  <si>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</si>
  <si>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</si>
  <si>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</si>
  <si>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</si>
  <si>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</si>
  <si>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</si>
  <si>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</si>
  <si>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</si>
  <si>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</si>
  <si>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</si>
  <si>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</si>
  <si>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</si>
  <si>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</si>
  <si>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</si>
  <si>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</si>
  <si>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</si>
  <si>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</si>
  <si>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</si>
  <si>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</si>
  <si>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</si>
  <si>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</si>
  <si>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</si>
  <si>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</si>
  <si>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</si>
  <si>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</si>
  <si>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</si>
  <si>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</si>
  <si>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</si>
  <si>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</si>
  <si>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</si>
  <si>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</si>
  <si>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</si>
  <si>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</si>
  <si>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</si>
  <si>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</si>
  <si>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</si>
  <si>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</si>
  <si>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</si>
  <si>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</si>
  <si>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</si>
  <si>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</si>
  <si>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</si>
  <si>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</si>
  <si>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</si>
  <si>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</si>
  <si>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</si>
  <si>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</si>
  <si>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</si>
  <si>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</si>
  <si>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</si>
  <si>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</si>
  <si>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</si>
  <si>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</si>
  <si>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</si>
  <si>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</si>
  <si>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</si>
  <si>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</si>
  <si>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</si>
  <si>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</si>
  <si>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</si>
  <si>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</si>
  <si>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</si>
  <si>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</si>
  <si>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</si>
  <si>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</si>
  <si>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</si>
  <si>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</si>
  <si>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</si>
  <si>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</si>
  <si>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</si>
  <si>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</si>
  <si>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</si>
  <si>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</si>
  <si>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</si>
  <si>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</si>
  <si>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</si>
  <si>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</si>
  <si>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</si>
  <si>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</si>
  <si>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</si>
  <si>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</si>
  <si>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</si>
  <si>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</si>
  <si>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</si>
  <si>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</si>
  <si>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</si>
  <si>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</si>
  <si>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</si>
  <si>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</si>
  <si>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</si>
  <si>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</si>
  <si>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</si>
  <si>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</si>
  <si>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</si>
  <si>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</si>
  <si>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</si>
  <si>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</si>
  <si>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</si>
  <si>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</si>
  <si>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</si>
  <si>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</si>
  <si>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</si>
  <si>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</si>
  <si>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</si>
  <si>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</si>
  <si>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</si>
  <si>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</si>
  <si>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</si>
  <si>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</si>
  <si>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</si>
  <si>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</si>
  <si>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</si>
  <si>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</si>
  <si>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</si>
  <si>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</si>
  <si>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</si>
  <si>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</si>
  <si>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</si>
  <si>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</si>
  <si>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</si>
  <si>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</si>
  <si>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</si>
  <si>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</si>
  <si>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</si>
  <si>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</si>
  <si>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</si>
  <si>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</si>
  <si>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</si>
  <si>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</si>
  <si>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</si>
  <si>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</si>
  <si>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</si>
  <si>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</si>
  <si>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</si>
  <si>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</si>
  <si>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</si>
  <si>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</si>
  <si>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</si>
  <si>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</si>
  <si>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</si>
  <si>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</si>
  <si>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</si>
  <si>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</si>
  <si>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</si>
  <si>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</si>
  <si>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</si>
  <si>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</si>
  <si>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</si>
  <si>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</si>
  <si>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</si>
  <si>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</si>
  <si>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</si>
  <si>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</si>
  <si>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</si>
  <si>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</si>
  <si>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</si>
  <si>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</si>
  <si>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</si>
  <si>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</si>
  <si>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</si>
  <si>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</si>
  <si>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</si>
  <si>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</si>
  <si>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</si>
  <si>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</si>
  <si>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</si>
  <si>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</si>
  <si>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</si>
  <si>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</si>
  <si>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</si>
  <si>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</si>
  <si>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</si>
  <si>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</si>
  <si>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</si>
  <si>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</si>
  <si>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</si>
  <si>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</si>
  <si>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</si>
  <si>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</si>
  <si>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</si>
  <si>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</si>
  <si>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</si>
  <si>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</si>
  <si>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</si>
  <si>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</si>
  <si>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</si>
  <si>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</si>
  <si>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</si>
  <si>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</si>
  <si>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</si>
  <si>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</si>
  <si>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</si>
  <si>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</si>
  <si>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</si>
  <si>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</si>
  <si>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</si>
  <si>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</si>
  <si>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</si>
  <si>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</si>
  <si>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</si>
  <si>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</si>
  <si>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</si>
  <si>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</si>
  <si>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</si>
  <si>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</si>
  <si>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</si>
  <si>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</si>
  <si>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</si>
  <si>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</si>
  <si>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</si>
  <si>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</si>
  <si>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</si>
  <si>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</si>
  <si>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</si>
  <si>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</si>
  <si>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</si>
  <si>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</si>
  <si>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</si>
  <si>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</si>
  <si>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</si>
  <si>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</si>
  <si>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</si>
  <si>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</si>
  <si>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</si>
  <si>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</si>
  <si>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</si>
  <si>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</si>
  <si>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</si>
  <si>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</si>
  <si>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</si>
  <si>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</si>
  <si>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</si>
  <si>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</si>
  <si>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</si>
  <si>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</si>
  <si>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</si>
  <si>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</si>
  <si>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</si>
  <si>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</si>
  <si>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</si>
  <si>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</si>
  <si>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</si>
  <si>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</si>
  <si>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</si>
  <si>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</si>
  <si>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</si>
  <si>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</si>
  <si>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</si>
  <si>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</si>
  <si>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</si>
  <si>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</si>
  <si>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</si>
  <si>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</si>
  <si>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</si>
  <si>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</si>
  <si>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</si>
  <si>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</si>
  <si>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</si>
  <si>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</si>
  <si>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</si>
  <si>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</si>
  <si>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</si>
  <si>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</si>
  <si>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</si>
  <si>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</si>
  <si>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</si>
  <si>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</si>
  <si>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</si>
  <si>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</si>
  <si>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</si>
  <si>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</si>
  <si>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</si>
  <si>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</si>
  <si>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</si>
  <si>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</si>
  <si>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</si>
  <si>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</si>
  <si>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</si>
  <si>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</si>
  <si>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</si>
  <si>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</si>
  <si>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</si>
  <si>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</si>
  <si>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</si>
  <si>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</si>
  <si>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</si>
  <si>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</si>
  <si>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</si>
  <si>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</si>
  <si>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</si>
  <si>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</si>
  <si>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</si>
  <si>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</si>
  <si>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</si>
  <si>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</si>
  <si>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</si>
  <si>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</si>
  <si>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</si>
  <si>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</si>
  <si>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</si>
  <si>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</si>
  <si>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</si>
  <si>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</si>
  <si>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</si>
  <si>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</si>
  <si>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</si>
  <si>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</si>
  <si>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</si>
  <si>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</si>
  <si>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</si>
  <si>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</si>
  <si>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</si>
  <si>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</si>
  <si>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</si>
  <si>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</si>
  <si>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</si>
  <si>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</si>
  <si>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</si>
  <si>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</si>
  <si>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</si>
  <si>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</si>
  <si>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</si>
  <si>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</si>
  <si>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</si>
  <si>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</si>
  <si>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</si>
  <si>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</si>
  <si>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</si>
  <si>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</si>
  <si>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</si>
  <si>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</si>
  <si>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</si>
  <si>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</si>
  <si>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</si>
  <si>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</si>
  <si>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</si>
  <si>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</si>
  <si>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</si>
  <si>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</si>
  <si>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</si>
  <si>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</si>
  <si>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</si>
  <si>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</si>
  <si>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</si>
  <si>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</si>
  <si>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</si>
  <si>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</si>
  <si>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</si>
  <si>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</si>
  <si>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</si>
  <si>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</si>
  <si>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</si>
  <si>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</si>
  <si>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</si>
  <si>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</si>
  <si>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</si>
  <si>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</si>
  <si>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</si>
  <si>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</si>
  <si>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</si>
  <si>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</si>
  <si>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</si>
  <si>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</si>
  <si>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</si>
  <si>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</si>
  <si>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</si>
  <si>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</si>
  <si>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</si>
  <si>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</si>
  <si>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</si>
  <si>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</si>
  <si>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</si>
  <si>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</si>
  <si>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</si>
  <si>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</si>
  <si>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</si>
  <si>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</si>
  <si>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</si>
  <si>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</si>
  <si>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</si>
  <si>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</si>
  <si>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</si>
  <si>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</si>
  <si>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</si>
  <si>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</si>
  <si>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</si>
  <si>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</si>
  <si>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</si>
  <si>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</si>
  <si>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</si>
  <si>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</si>
  <si>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</si>
  <si>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</si>
  <si>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</si>
  <si>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</si>
  <si>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</si>
  <si>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</si>
  <si>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</si>
  <si>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</si>
  <si>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</si>
  <si>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</si>
  <si>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</si>
  <si>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</si>
  <si>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</si>
  <si>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</si>
  <si>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</si>
  <si>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</si>
  <si>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</si>
  <si>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</si>
  <si>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</si>
  <si>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</si>
  <si>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</si>
  <si>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</si>
  <si>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</si>
  <si>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</si>
  <si>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</si>
  <si>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</si>
  <si>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</si>
  <si>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</si>
  <si>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</si>
  <si>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</si>
  <si>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</si>
  <si>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</si>
  <si>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</si>
  <si>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</si>
  <si>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</si>
  <si>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</si>
  <si>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</si>
  <si>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</si>
  <si>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</si>
  <si>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</si>
  <si>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</si>
  <si>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</si>
  <si>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</si>
  <si>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</si>
  <si>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</si>
  <si>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</si>
  <si>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</si>
  <si>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</si>
  <si>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</si>
  <si>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</si>
  <si>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</si>
  <si>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</si>
  <si>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</si>
  <si>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</si>
  <si>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</si>
  <si>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</si>
  <si>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</si>
  <si>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</si>
  <si>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</si>
  <si>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</si>
  <si>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</si>
  <si>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</si>
  <si>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</si>
  <si>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</si>
  <si>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</si>
  <si>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</si>
  <si>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</si>
  <si>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</si>
  <si>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</si>
  <si>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</si>
  <si>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</si>
  <si>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</si>
  <si>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</si>
  <si>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</si>
  <si>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</si>
  <si>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</si>
  <si>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</si>
  <si>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</si>
  <si>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</si>
  <si>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</si>
  <si>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</si>
  <si>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</si>
  <si>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</si>
  <si>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</si>
  <si>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</si>
  <si>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</si>
  <si>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</si>
  <si>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</si>
  <si>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</si>
  <si>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</si>
  <si>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</si>
  <si>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</si>
  <si>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</si>
  <si>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</si>
  <si>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</si>
  <si>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</si>
  <si>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</si>
  <si>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</si>
  <si>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</si>
  <si>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</si>
  <si>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</si>
  <si>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</si>
  <si>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</si>
  <si>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</si>
  <si>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</si>
  <si>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</si>
  <si>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</si>
  <si>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</si>
  <si>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</si>
  <si>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</si>
  <si>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</si>
  <si>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</si>
  <si>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</si>
  <si>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</si>
  <si>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</si>
  <si>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</si>
  <si>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</si>
  <si>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</si>
  <si>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</si>
  <si>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</si>
  <si>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</si>
  <si>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</si>
  <si>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</si>
  <si>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</si>
  <si>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</si>
  <si>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</si>
  <si>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</si>
  <si>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</si>
  <si>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</si>
  <si>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</si>
  <si>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</si>
  <si>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</si>
  <si>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</si>
  <si>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</si>
  <si>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</si>
  <si>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</si>
  <si>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</si>
  <si>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</si>
  <si>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</si>
  <si>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</si>
  <si>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</si>
  <si>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</si>
  <si>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</si>
  <si>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</si>
  <si>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</si>
  <si>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</si>
  <si>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</si>
  <si>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</si>
  <si>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</si>
  <si>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</si>
  <si>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</si>
  <si>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</si>
  <si>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</si>
  <si>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</si>
  <si>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</si>
  <si>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</si>
  <si>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</si>
  <si>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</si>
  <si>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</si>
  <si>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</si>
  <si>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</si>
  <si>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</si>
  <si>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</si>
  <si>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</si>
  <si>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</si>
  <si>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</si>
  <si>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</si>
  <si>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</si>
  <si>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</si>
  <si>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</si>
  <si>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</si>
  <si>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</si>
  <si>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</si>
  <si>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</si>
  <si>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</si>
  <si>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</si>
  <si>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</si>
  <si>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</si>
  <si>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</si>
  <si>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</si>
  <si>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</si>
  <si>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</si>
  <si>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</si>
  <si>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</si>
  <si>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</si>
  <si>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</si>
  <si>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</si>
  <si>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</si>
  <si>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</si>
  <si>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</si>
  <si>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</si>
  <si>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</si>
  <si>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</si>
  <si>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</si>
  <si>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</si>
  <si>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</si>
  <si>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</si>
  <si>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</si>
  <si>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</si>
  <si>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</si>
  <si>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</si>
  <si>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</si>
  <si>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</si>
  <si>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</si>
  <si>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</si>
  <si>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</si>
  <si>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</si>
  <si>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</si>
  <si>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</si>
  <si>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</si>
  <si>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</si>
  <si>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</si>
  <si>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</si>
  <si>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</si>
  <si>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</si>
  <si>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</si>
  <si>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</si>
  <si>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</si>
  <si>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</si>
  <si>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</si>
  <si>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</si>
  <si>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</si>
  <si>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</si>
  <si>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</si>
  <si>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</si>
  <si>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</si>
  <si>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</si>
  <si>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</si>
  <si>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</si>
  <si>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</si>
  <si>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</si>
  <si>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</si>
  <si>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</si>
  <si>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</si>
  <si>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</si>
  <si>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</si>
  <si>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</si>
  <si>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</si>
  <si>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</si>
  <si>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</si>
  <si>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</si>
  <si>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</si>
  <si>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</si>
  <si>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</si>
  <si>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</si>
  <si>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</si>
  <si>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</si>
  <si>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</si>
  <si>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</si>
  <si>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</si>
  <si>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</si>
  <si>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</si>
  <si>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</si>
  <si>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</si>
  <si>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</si>
  <si>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</si>
  <si>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</si>
  <si>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</si>
  <si>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</si>
  <si>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</si>
  <si>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</si>
  <si>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</si>
  <si>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</si>
  <si>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</si>
  <si>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</si>
  <si>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</si>
  <si>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</si>
  <si>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</si>
  <si>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</si>
  <si>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</si>
  <si>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</si>
  <si>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</si>
  <si>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</si>
  <si>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</si>
  <si>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</si>
  <si>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</si>
  <si>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</si>
  <si>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</si>
  <si>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</si>
  <si>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</si>
  <si>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</si>
  <si>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</si>
  <si>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</si>
  <si>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</si>
  <si>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</si>
  <si>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</si>
  <si>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</si>
  <si>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</si>
  <si>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</si>
  <si>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</si>
  <si>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</si>
  <si>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</si>
  <si>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</si>
  <si>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</si>
  <si>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</si>
  <si>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</si>
  <si>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</si>
  <si>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</si>
  <si>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</si>
  <si>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</si>
  <si>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</si>
  <si>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</si>
  <si>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</si>
  <si>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</si>
  <si>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</si>
  <si>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</si>
  <si>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</si>
  <si>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</si>
  <si>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</si>
  <si>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</si>
  <si>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</si>
  <si>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</si>
  <si>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</si>
  <si>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</si>
  <si>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</si>
  <si>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</si>
  <si>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</si>
  <si>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</si>
  <si>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</si>
  <si>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</si>
  <si>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</si>
  <si>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</si>
  <si>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</si>
  <si>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</si>
  <si>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</si>
  <si>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</si>
  <si>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</si>
  <si>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</si>
  <si>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</si>
  <si>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</si>
  <si>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</si>
  <si>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</si>
  <si>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</si>
  <si>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</si>
  <si>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</si>
  <si>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</si>
  <si>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</si>
  <si>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</si>
  <si>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</si>
  <si>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</si>
  <si>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</si>
  <si>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</si>
  <si>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</si>
  <si>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</si>
  <si>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</si>
  <si>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</si>
  <si>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</si>
  <si>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</si>
  <si>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</si>
  <si>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</si>
  <si>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</si>
  <si>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</si>
  <si>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</si>
  <si>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</si>
  <si>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</si>
  <si>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</si>
  <si>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</si>
  <si>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</si>
  <si>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</si>
  <si>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</si>
  <si>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</si>
  <si>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</si>
  <si>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</si>
  <si>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</si>
  <si>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</si>
  <si>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</si>
  <si>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</si>
  <si>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</si>
  <si>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</si>
  <si>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</si>
  <si>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</si>
  <si>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</si>
  <si>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</si>
  <si>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</si>
  <si>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</si>
  <si>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</si>
  <si>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</si>
  <si>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</si>
  <si>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</si>
  <si>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</si>
  <si>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</si>
  <si>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</si>
  <si>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</si>
  <si>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</si>
  <si>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</si>
  <si>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</si>
  <si>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</si>
  <si>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</si>
  <si>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</si>
  <si>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</si>
  <si>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</si>
  <si>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</si>
  <si>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</si>
  <si>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</si>
  <si>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</si>
  <si>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</si>
  <si>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</si>
  <si>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</si>
  <si>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</si>
  <si>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</si>
  <si>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</si>
  <si>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</si>
  <si>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</si>
  <si>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</si>
  <si>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</si>
  <si>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</si>
  <si>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</si>
  <si>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</si>
  <si>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</si>
  <si>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</si>
  <si>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</si>
  <si>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</si>
  <si>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</si>
  <si>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</si>
  <si>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</si>
  <si>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</si>
  <si>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</si>
  <si>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</si>
  <si>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</si>
  <si>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</si>
  <si>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</si>
  <si>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</si>
  <si>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</si>
  <si>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</si>
  <si>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</si>
  <si>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</si>
  <si>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</si>
  <si>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</si>
  <si>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</si>
  <si>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</si>
  <si>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</si>
  <si>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</si>
  <si>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</si>
  <si>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</si>
  <si>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</si>
  <si>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</si>
  <si>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</si>
  <si>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</si>
  <si>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</si>
  <si>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</si>
  <si>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</si>
  <si>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</si>
  <si>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</si>
  <si>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</si>
  <si>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</si>
  <si>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</si>
  <si>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</si>
  <si>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</si>
  <si>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</si>
  <si>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</si>
  <si>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</si>
  <si>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</si>
  <si>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</si>
  <si>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</si>
  <si>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</si>
  <si>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</si>
  <si>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</si>
  <si>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</si>
  <si>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</si>
  <si>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</si>
  <si>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</si>
  <si>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</si>
  <si>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</si>
  <si>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</si>
  <si>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</si>
  <si>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</si>
  <si>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</si>
  <si>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</si>
  <si>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</si>
  <si>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</si>
  <si>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</si>
  <si>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</si>
  <si>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</si>
  <si>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</si>
  <si>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</si>
  <si>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</si>
  <si>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</si>
  <si>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</si>
  <si>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</si>
  <si>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</si>
  <si>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</si>
  <si>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</si>
  <si>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</si>
  <si>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</si>
  <si>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</si>
  <si>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</si>
  <si>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</si>
  <si>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</si>
  <si>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</si>
  <si>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</si>
  <si>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</si>
  <si>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</si>
  <si>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</si>
  <si>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</si>
  <si>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</si>
  <si>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</si>
  <si>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</si>
  <si>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</si>
  <si>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</si>
  <si>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</si>
  <si>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</si>
  <si>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</si>
  <si>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</si>
  <si>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</si>
  <si>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</si>
  <si>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</si>
  <si>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</si>
  <si>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</si>
  <si>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</si>
  <si>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</si>
  <si>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</si>
  <si>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</si>
  <si>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</si>
  <si>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</si>
  <si>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</si>
  <si>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</si>
  <si>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</si>
  <si>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</si>
  <si>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</si>
  <si>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</si>
  <si>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</si>
  <si>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</si>
  <si>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</si>
  <si>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</si>
  <si>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</si>
  <si>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</si>
  <si>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</si>
  <si>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</si>
  <si>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</si>
  <si>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</si>
  <si>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</si>
  <si>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</si>
  <si>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</si>
  <si>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</si>
  <si>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</si>
  <si>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</si>
  <si>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</si>
  <si>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</si>
  <si>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</si>
  <si>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</si>
  <si>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</si>
  <si>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</si>
  <si>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</si>
  <si>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</si>
  <si>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</si>
  <si>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</si>
  <si>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</si>
  <si>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</si>
  <si>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</si>
  <si>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</si>
  <si>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</si>
  <si>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</si>
  <si>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</si>
  <si>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</si>
  <si>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</si>
  <si>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</si>
  <si>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</si>
  <si>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</si>
  <si>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</si>
  <si>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</si>
  <si>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</si>
  <si>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</si>
  <si>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</si>
  <si>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</si>
  <si>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</si>
  <si>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</si>
  <si>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</si>
  <si>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</si>
  <si>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</si>
  <si>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</si>
  <si>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</si>
  <si>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</si>
  <si>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</si>
  <si>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</si>
  <si>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</si>
  <si>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</si>
  <si>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</si>
  <si>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</si>
  <si>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</si>
  <si>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</si>
  <si>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</si>
  <si>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</si>
  <si>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</si>
  <si>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</si>
  <si>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</si>
  <si>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</si>
  <si>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</si>
  <si>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</si>
  <si>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</si>
  <si>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</si>
  <si>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</si>
  <si>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</si>
  <si>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</si>
  <si>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</si>
  <si>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</si>
  <si>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</si>
  <si>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</si>
  <si>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</si>
  <si>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</si>
  <si>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</si>
  <si>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</si>
  <si>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</si>
  <si>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</si>
  <si>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</si>
  <si>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</si>
  <si>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</si>
  <si>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</si>
  <si>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</si>
  <si>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</si>
  <si>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</si>
  <si>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</si>
  <si>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</si>
  <si>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</si>
  <si>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</si>
  <si>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</si>
  <si>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</si>
  <si>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</si>
  <si>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</si>
  <si>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</si>
  <si>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</si>
  <si>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</si>
  <si>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</si>
  <si>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</si>
  <si>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</si>
  <si>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</si>
  <si>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</si>
  <si>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</si>
  <si>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</si>
  <si>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</si>
  <si>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</si>
  <si>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</si>
  <si>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</si>
  <si>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</si>
  <si>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</si>
  <si>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</si>
  <si>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</si>
  <si>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</si>
  <si>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</si>
  <si>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</si>
  <si>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</si>
  <si>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</si>
  <si>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</si>
  <si>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</si>
  <si>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</si>
  <si>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</si>
  <si>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</si>
  <si>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</si>
  <si>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</si>
  <si>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</si>
  <si>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</si>
  <si>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</si>
  <si>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</si>
  <si>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</si>
  <si>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</si>
  <si>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</si>
  <si>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</si>
  <si>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</si>
  <si>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</si>
  <si>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</si>
  <si>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</si>
  <si>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</si>
  <si>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</si>
  <si>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</si>
  <si>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</si>
  <si>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</si>
  <si>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</si>
  <si>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</si>
  <si>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</si>
  <si>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</si>
  <si>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</si>
  <si>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</si>
  <si>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</si>
  <si>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</si>
  <si>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</si>
  <si>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</si>
  <si>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</si>
  <si>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</si>
  <si>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</si>
  <si>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</si>
  <si>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</si>
  <si>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</si>
  <si>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</si>
  <si>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</si>
  <si>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</si>
  <si>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</si>
  <si>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</si>
  <si>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</si>
  <si>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</si>
  <si>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</si>
  <si>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</si>
  <si>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</si>
  <si>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</si>
  <si>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</si>
  <si>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</si>
  <si>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</si>
  <si>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</si>
  <si>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</si>
  <si>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</si>
  <si>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</si>
  <si>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</si>
  <si>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</si>
  <si>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</si>
  <si>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</si>
  <si>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</si>
  <si>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</si>
  <si>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</si>
  <si>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</si>
  <si>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</si>
  <si>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</si>
  <si>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</si>
  <si>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</si>
  <si>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</si>
  <si>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</si>
  <si>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</si>
  <si>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</si>
  <si>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</si>
  <si>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</si>
  <si>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</si>
  <si>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</si>
  <si>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</si>
  <si>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</si>
  <si>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</si>
  <si>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</si>
  <si>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</si>
  <si>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</si>
  <si>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</si>
  <si>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</si>
  <si>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</si>
  <si>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</si>
  <si>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</si>
  <si>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</si>
  <si>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</si>
  <si>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</si>
  <si>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</si>
  <si>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</si>
  <si>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</si>
  <si>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</si>
  <si>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</si>
  <si>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</si>
  <si>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</si>
  <si>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</si>
  <si>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</si>
  <si>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</si>
  <si>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</si>
  <si>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</si>
  <si>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</si>
  <si>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</si>
  <si>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</si>
  <si>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</si>
  <si>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</si>
  <si>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</si>
  <si>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</si>
  <si>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</si>
  <si>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</si>
  <si>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</si>
  <si>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</si>
  <si>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</si>
  <si>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</si>
  <si>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</si>
  <si>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</si>
  <si>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</si>
  <si>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</si>
  <si>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</si>
  <si>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</si>
  <si>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</si>
  <si>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</si>
  <si>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</si>
  <si>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</si>
  <si>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</si>
  <si>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</si>
  <si>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</si>
  <si>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</si>
  <si>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</si>
  <si>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</si>
  <si>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</si>
  <si>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</si>
  <si>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</si>
  <si>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</si>
  <si>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</si>
  <si>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</si>
  <si>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</si>
  <si>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</si>
  <si>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</si>
  <si>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</si>
  <si>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</si>
  <si>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</si>
  <si>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</si>
  <si>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</si>
  <si>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</si>
  <si>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</si>
  <si>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</si>
  <si>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</si>
  <si>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</si>
  <si>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</si>
  <si>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</si>
  <si>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</si>
  <si>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</si>
  <si>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</si>
  <si>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</si>
  <si>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</si>
  <si>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</si>
  <si>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</si>
  <si>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</si>
  <si>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</si>
  <si>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</si>
  <si>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</si>
  <si>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</si>
  <si>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</si>
  <si>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</si>
  <si>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</si>
  <si>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</si>
  <si>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</si>
  <si>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</si>
  <si>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</si>
  <si>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</si>
  <si>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</si>
  <si>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</si>
  <si>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</si>
  <si>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</si>
  <si>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</si>
  <si>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</si>
  <si>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</si>
  <si>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</si>
  <si>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</si>
  <si>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</si>
  <si>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</si>
  <si>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</si>
  <si>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</si>
  <si>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</si>
  <si>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</si>
  <si>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</si>
  <si>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</si>
  <si>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</si>
  <si>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</si>
  <si>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</si>
  <si>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</si>
  <si>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</si>
  <si>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</si>
  <si>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</si>
  <si>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</si>
  <si>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</si>
  <si>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</si>
  <si>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</si>
  <si>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</si>
  <si>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</si>
  <si>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</si>
  <si>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</si>
  <si>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</si>
  <si>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</si>
  <si>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</si>
  <si>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</si>
  <si>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</si>
  <si>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</si>
  <si>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</si>
  <si>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</si>
  <si>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</si>
  <si>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</si>
  <si>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</si>
  <si>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</si>
  <si>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</si>
  <si>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</si>
  <si>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</si>
  <si>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</si>
  <si>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</si>
  <si>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</si>
  <si>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</si>
  <si>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</si>
  <si>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</si>
  <si>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</si>
  <si>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</si>
  <si>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</si>
  <si>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</si>
  <si>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</si>
  <si>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</si>
  <si>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</si>
  <si>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</si>
  <si>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</si>
  <si>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</si>
  <si>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</si>
  <si>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</si>
  <si>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</si>
  <si>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</si>
  <si>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</si>
  <si>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</si>
  <si>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</si>
  <si>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</si>
  <si>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</si>
  <si>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</si>
  <si>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</si>
  <si>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</si>
  <si>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</si>
  <si>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</si>
  <si>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</si>
  <si>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</si>
  <si>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</si>
  <si>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</si>
  <si>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</si>
  <si>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</si>
  <si>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</si>
  <si>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</si>
  <si>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</si>
  <si>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</si>
  <si>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</si>
  <si>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</si>
  <si>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</si>
  <si>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</si>
  <si>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</si>
  <si>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</si>
  <si>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</si>
  <si>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</si>
  <si>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</si>
  <si>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</si>
  <si>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</si>
  <si>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</si>
  <si>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</si>
  <si>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</si>
  <si>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</si>
  <si>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</si>
  <si>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</si>
  <si>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</si>
  <si>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</si>
  <si>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</si>
  <si>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</si>
  <si>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</si>
  <si>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</si>
  <si>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</si>
  <si>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</si>
  <si>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</si>
  <si>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</si>
  <si>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</si>
  <si>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</si>
  <si>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</si>
  <si>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</si>
  <si>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</si>
  <si>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</si>
  <si>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</si>
  <si>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</si>
  <si>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</si>
  <si>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</si>
  <si>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</si>
  <si>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</si>
  <si>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</si>
  <si>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</si>
  <si>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</si>
  <si>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</si>
  <si>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</si>
  <si>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</si>
  <si>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</si>
  <si>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</si>
  <si>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</si>
  <si>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</si>
  <si>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</si>
  <si>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</si>
  <si>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</si>
  <si>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</si>
  <si>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</si>
  <si>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</si>
  <si>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</si>
  <si>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</si>
  <si>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</si>
  <si>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</si>
  <si>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</si>
  <si>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</si>
  <si>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</si>
  <si>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</si>
  <si>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</si>
  <si>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</si>
  <si>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</si>
  <si>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</si>
  <si>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</si>
  <si>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</si>
  <si>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</si>
  <si>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</si>
  <si>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</si>
  <si>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</si>
  <si>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</si>
  <si>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</si>
  <si>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</si>
  <si>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</si>
  <si>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</si>
  <si>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</si>
  <si>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</si>
  <si>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</si>
  <si>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</si>
  <si>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</si>
  <si>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</si>
  <si>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</si>
  <si>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</si>
  <si>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</si>
  <si>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</si>
  <si>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</si>
  <si>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</si>
  <si>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</si>
  <si>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</si>
  <si>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</si>
  <si>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</si>
  <si>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</si>
  <si>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</si>
  <si>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</si>
  <si>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</si>
  <si>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</si>
  <si>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</si>
  <si>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</si>
  <si>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</si>
  <si>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</si>
  <si>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</si>
  <si>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</si>
  <si>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</si>
  <si>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</si>
  <si>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</si>
  <si>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</si>
  <si>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</si>
  <si>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</si>
  <si>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</si>
  <si>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</si>
  <si>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</si>
  <si>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</si>
  <si>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</si>
  <si>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</si>
  <si>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</si>
  <si>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</si>
  <si>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</si>
  <si>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</si>
  <si>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</si>
  <si>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</si>
  <si>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</si>
  <si>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</si>
  <si>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</si>
  <si>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</si>
  <si>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</si>
  <si>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</si>
  <si>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</si>
  <si>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</si>
  <si>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</si>
  <si>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</si>
  <si>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</si>
  <si>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</si>
  <si>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</si>
  <si>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</si>
  <si>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</si>
  <si>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</si>
  <si>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</si>
  <si>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</si>
  <si>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</si>
  <si>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</si>
  <si>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</si>
  <si>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</si>
  <si>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</si>
  <si>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</si>
  <si>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</si>
  <si>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</si>
  <si>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</si>
  <si>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</si>
  <si>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</si>
  <si>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</si>
  <si>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</si>
  <si>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</si>
  <si>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</si>
  <si>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</si>
  <si>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</si>
  <si>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</si>
  <si>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</si>
  <si>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</si>
  <si>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</si>
  <si>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</si>
  <si>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</si>
  <si>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</si>
  <si>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</si>
  <si>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</si>
  <si>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</si>
  <si>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</si>
  <si>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</si>
  <si>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</si>
  <si>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</si>
  <si>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</si>
  <si>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</si>
  <si>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</si>
  <si>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</si>
  <si>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</si>
  <si>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</si>
  <si>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</si>
  <si>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</si>
  <si>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</si>
  <si>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</si>
  <si>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</si>
  <si>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</si>
  <si>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</si>
  <si>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</si>
  <si>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</si>
  <si>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</si>
  <si>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</si>
  <si>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</si>
  <si>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</si>
  <si>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</si>
  <si>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</si>
  <si>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</si>
  <si>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</si>
  <si>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</si>
  <si>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</si>
  <si>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</si>
  <si>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</si>
  <si>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</si>
  <si>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</si>
  <si>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</si>
  <si>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</si>
  <si>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</si>
  <si>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</si>
  <si>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</si>
  <si>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</si>
  <si>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</si>
  <si>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</si>
  <si>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</si>
  <si>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</si>
  <si>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</si>
  <si>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</si>
  <si>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</si>
  <si>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</si>
  <si>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</si>
  <si>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</si>
  <si>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</si>
  <si>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</si>
  <si>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</si>
  <si>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</si>
  <si>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</si>
  <si>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</si>
  <si>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</si>
  <si>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</si>
  <si>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</si>
  <si>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</si>
  <si>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</si>
  <si>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</si>
  <si>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</si>
  <si>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</si>
  <si>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</si>
  <si>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</si>
  <si>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</si>
  <si>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</si>
  <si>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</si>
  <si>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</si>
  <si>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</si>
  <si>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</si>
  <si>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</si>
  <si>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</si>
  <si>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</si>
  <si>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</si>
  <si>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</si>
  <si>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</si>
  <si>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</si>
  <si>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</si>
  <si>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</si>
  <si>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</si>
  <si>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</si>
  <si>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</si>
  <si>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</si>
  <si>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</si>
  <si>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</si>
  <si>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</si>
  <si>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</si>
  <si>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</si>
  <si>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</si>
  <si>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</si>
  <si>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</si>
  <si>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</si>
  <si>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</si>
  <si>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</si>
  <si>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</si>
  <si>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</si>
  <si>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</si>
  <si>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</si>
  <si>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</si>
  <si>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</si>
  <si>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</si>
  <si>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</si>
  <si>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</si>
  <si>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</si>
  <si>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</si>
  <si>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</si>
  <si>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</si>
  <si>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</si>
  <si>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</si>
  <si>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</si>
  <si>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</si>
  <si>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</si>
  <si>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</si>
  <si>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</si>
  <si>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</si>
  <si>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</si>
  <si>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</si>
  <si>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</si>
  <si>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</si>
  <si>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</si>
  <si>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</si>
  <si>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</si>
  <si>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</si>
  <si>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</si>
  <si>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</si>
  <si>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</si>
  <si>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</si>
  <si>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</si>
  <si>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</si>
  <si>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</si>
  <si>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</si>
  <si>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</si>
  <si>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</si>
  <si>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</si>
  <si>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</si>
  <si>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</si>
  <si>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</si>
  <si>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</si>
  <si>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</si>
  <si>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</si>
  <si>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</si>
  <si>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</si>
  <si>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</si>
  <si>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</si>
  <si>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</si>
  <si>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</si>
  <si>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</si>
  <si>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</si>
  <si>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</si>
  <si>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</si>
  <si>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</si>
  <si>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</si>
  <si>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</si>
  <si>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</si>
  <si>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</si>
  <si>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</si>
  <si>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</si>
  <si>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</si>
  <si>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</si>
  <si>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</si>
  <si>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</si>
  <si>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</si>
  <si>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</si>
  <si>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</si>
  <si>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</si>
  <si>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</si>
  <si>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</si>
  <si>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</si>
  <si>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</si>
  <si>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</si>
  <si>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</si>
  <si>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</si>
  <si>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</si>
  <si>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</si>
  <si>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</si>
  <si>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</si>
  <si>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</si>
  <si>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</si>
  <si>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</si>
  <si>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</si>
  <si>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</si>
  <si>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</si>
  <si>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</si>
  <si>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</si>
  <si>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</si>
  <si>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</si>
  <si>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</si>
  <si>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</si>
  <si>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</si>
  <si>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</si>
  <si>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</si>
  <si>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</si>
  <si>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</si>
  <si>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</si>
  <si>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</si>
  <si>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</si>
  <si>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</si>
  <si>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</si>
  <si>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</si>
  <si>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</si>
  <si>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</si>
  <si>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</si>
  <si>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</si>
  <si>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</si>
  <si>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</si>
  <si>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</si>
  <si>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</si>
  <si>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</si>
  <si>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</si>
  <si>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</si>
  <si>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</si>
  <si>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</si>
  <si>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</si>
  <si>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</si>
  <si>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</si>
  <si>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</si>
  <si>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</si>
  <si>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</si>
  <si>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</si>
  <si>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</si>
  <si>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</si>
  <si>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</si>
  <si>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</si>
  <si>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</si>
  <si>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</si>
  <si>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</si>
  <si>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</si>
  <si>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</si>
  <si>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</si>
  <si>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</si>
  <si>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</si>
  <si>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</si>
  <si>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</si>
  <si>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</si>
  <si>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</si>
  <si>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</si>
  <si>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</si>
  <si>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</si>
  <si>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</si>
  <si>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</si>
  <si>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</si>
  <si>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</si>
  <si>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</si>
  <si>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</si>
  <si>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</si>
  <si>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</si>
  <si>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</si>
  <si>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</si>
  <si>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</si>
  <si>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</si>
  <si>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</si>
  <si>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</si>
  <si>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</si>
  <si>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</si>
  <si>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</si>
  <si>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</si>
  <si>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</si>
  <si>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</si>
  <si>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</si>
  <si>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</si>
  <si>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</si>
  <si>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</si>
  <si>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</si>
  <si>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</si>
  <si>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</si>
  <si>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</si>
  <si>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</si>
  <si>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</si>
  <si>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</si>
  <si>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</si>
  <si>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</si>
  <si>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</si>
  <si>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</si>
  <si>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</si>
  <si>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</si>
  <si>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</si>
  <si>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</si>
  <si>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</si>
  <si>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</si>
  <si>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</si>
  <si>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</si>
  <si>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</si>
  <si>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</si>
  <si>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</si>
  <si>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</si>
  <si>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</si>
  <si>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</si>
  <si>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</si>
  <si>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</si>
  <si>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</si>
  <si>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</si>
  <si>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</si>
  <si>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</si>
  <si>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</si>
  <si>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</si>
  <si>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</si>
  <si>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</si>
  <si>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</si>
  <si>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</si>
  <si>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</si>
  <si>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</si>
  <si>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</si>
  <si>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</si>
  <si>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</si>
  <si>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</si>
  <si>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</si>
  <si>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</si>
  <si>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</si>
  <si>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</si>
  <si>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</si>
  <si>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</si>
  <si>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</si>
  <si>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</si>
  <si>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</si>
  <si>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</si>
  <si>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</si>
  <si>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</si>
  <si>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</si>
  <si>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</si>
  <si>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</si>
  <si>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</si>
  <si>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</si>
  <si>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</si>
  <si>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</si>
  <si>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</si>
  <si>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</si>
  <si>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</si>
  <si>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</si>
  <si>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</si>
  <si>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</si>
  <si>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</si>
  <si>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</si>
  <si>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</si>
  <si>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</si>
  <si>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</si>
  <si>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</si>
  <si>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</si>
  <si>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</si>
  <si>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</si>
  <si>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</si>
  <si>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</si>
  <si>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</si>
  <si>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</si>
  <si>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</si>
  <si>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</si>
  <si>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</si>
  <si>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</si>
  <si>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</si>
  <si>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</si>
  <si>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</si>
  <si>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</si>
  <si>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</si>
  <si>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</si>
  <si>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</si>
  <si>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</si>
  <si>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</si>
  <si>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</si>
  <si>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</si>
  <si>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</si>
  <si>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</si>
  <si>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</si>
  <si>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</si>
  <si>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</si>
  <si>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</si>
  <si>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</si>
  <si>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</si>
  <si>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</si>
  <si>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</si>
  <si>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</si>
  <si>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</si>
  <si>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</si>
  <si>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</si>
  <si>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</si>
  <si>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</si>
  <si>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</si>
  <si>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</si>
  <si>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</si>
  <si>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</si>
  <si>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</si>
  <si>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</si>
  <si>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</si>
  <si>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</si>
  <si>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</si>
  <si>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</si>
  <si>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</si>
  <si>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</si>
  <si>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</si>
  <si>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</si>
  <si>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</si>
  <si>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</si>
  <si>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</si>
  <si>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</si>
  <si>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</si>
  <si>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</si>
  <si>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</si>
  <si>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</si>
  <si>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</si>
  <si>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</si>
  <si>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</si>
  <si>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</si>
  <si>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</si>
  <si>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</si>
  <si>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</si>
  <si>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</si>
  <si>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</si>
  <si>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</si>
  <si>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</si>
  <si>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</si>
  <si>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</si>
  <si>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</si>
  <si>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</si>
  <si>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</si>
  <si>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</si>
  <si>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</si>
  <si>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</si>
  <si>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</si>
  <si>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</si>
  <si>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</si>
  <si>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</si>
  <si>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</si>
  <si>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</si>
  <si>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</si>
  <si>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</si>
  <si>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</si>
  <si>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</si>
  <si>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</si>
  <si>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</si>
  <si>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</si>
  <si>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</si>
  <si>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</si>
  <si>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</si>
  <si>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</si>
  <si>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</si>
  <si>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</si>
  <si>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</si>
  <si>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</si>
  <si>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</si>
  <si>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</si>
  <si>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</si>
  <si>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</si>
  <si>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</si>
  <si>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</si>
  <si>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</si>
  <si>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</si>
  <si>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</si>
  <si>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</si>
  <si>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</si>
  <si>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</si>
  <si>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</si>
  <si>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</si>
  <si>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</si>
  <si>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</si>
  <si>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</si>
  <si>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</si>
  <si>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</si>
  <si>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</si>
  <si>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</si>
  <si>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</si>
  <si>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</si>
  <si>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</si>
  <si>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</si>
  <si>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</si>
  <si>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</si>
  <si>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</si>
  <si>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</si>
  <si>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</si>
  <si>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</si>
  <si>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</si>
  <si>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</si>
  <si>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</si>
  <si>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</si>
  <si>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</si>
  <si>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</si>
  <si>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</si>
  <si>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</si>
  <si>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</si>
  <si>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</si>
  <si>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</si>
  <si>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</si>
  <si>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</si>
  <si>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</si>
  <si>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</si>
  <si>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</si>
  <si>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</si>
  <si>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</si>
  <si>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</si>
  <si>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</si>
  <si>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</si>
  <si>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</si>
  <si>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</si>
  <si>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</si>
  <si>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</si>
  <si>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</si>
  <si>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</si>
  <si>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</si>
  <si>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</si>
  <si>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</si>
  <si>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</si>
  <si>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</si>
  <si>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</si>
  <si>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</si>
  <si>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</si>
  <si>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</si>
  <si>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</si>
  <si>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</si>
  <si>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</si>
  <si>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</si>
  <si>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</si>
  <si>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</si>
  <si>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</si>
  <si>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</si>
  <si>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</si>
  <si>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</si>
  <si>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</si>
  <si>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</si>
  <si>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</si>
  <si>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</si>
  <si>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</si>
  <si>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</si>
  <si>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</si>
  <si>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</si>
  <si>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</si>
  <si>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</si>
  <si>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</si>
  <si>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</si>
  <si>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</si>
  <si>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</si>
  <si>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</si>
  <si>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</si>
  <si>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</si>
  <si>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</si>
  <si>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</si>
  <si>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</si>
  <si>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</si>
  <si>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</si>
  <si>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</si>
  <si>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</si>
  <si>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</si>
  <si>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</si>
  <si>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</si>
  <si>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</si>
  <si>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</si>
  <si>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</si>
  <si>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</si>
  <si>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</si>
  <si>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</si>
  <si>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</si>
  <si>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</si>
  <si>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</si>
  <si>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</si>
  <si>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</si>
  <si>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</si>
  <si>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</si>
  <si>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</si>
  <si>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</si>
  <si>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</si>
  <si>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</si>
  <si>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</si>
  <si>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</si>
  <si>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</si>
  <si>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</si>
  <si>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</si>
  <si>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</si>
  <si>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</si>
  <si>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</si>
  <si>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</si>
  <si>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</si>
  <si>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</si>
  <si>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</si>
  <si>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</si>
  <si>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</si>
  <si>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</si>
  <si>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</si>
  <si>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</si>
  <si>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</si>
  <si>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</si>
  <si>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</si>
  <si>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</si>
  <si>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</si>
  <si>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</si>
  <si>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</si>
  <si>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</si>
  <si>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</si>
  <si>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</si>
  <si>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</si>
  <si>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</si>
  <si>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</si>
  <si>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</si>
  <si>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</si>
  <si>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</si>
  <si>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</si>
  <si>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</si>
  <si>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</si>
  <si>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</si>
  <si>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</si>
  <si>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</si>
  <si>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</si>
  <si>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</si>
  <si>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</si>
  <si>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</si>
  <si>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</si>
  <si>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</si>
  <si>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</si>
  <si>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</si>
  <si>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</si>
  <si>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</si>
  <si>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</si>
  <si>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</si>
  <si>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</si>
  <si>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</si>
  <si>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</si>
  <si>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</si>
  <si>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</si>
  <si>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</si>
  <si>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</si>
  <si>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</si>
  <si>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</si>
  <si>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</si>
  <si>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</si>
  <si>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</si>
  <si>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</si>
  <si>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</si>
  <si>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</si>
  <si>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</si>
  <si>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</si>
  <si>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</si>
  <si>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</si>
  <si>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</si>
  <si>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</si>
  <si>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</si>
  <si>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</si>
  <si>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</si>
  <si>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</si>
  <si>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</si>
  <si>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</si>
  <si>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</si>
  <si>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</si>
  <si>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</si>
  <si>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</si>
  <si>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</si>
  <si>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</si>
  <si>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</si>
  <si>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</si>
  <si>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</si>
  <si>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</si>
  <si>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</si>
  <si>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</si>
  <si>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</si>
  <si>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</si>
  <si>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</si>
  <si>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</si>
  <si>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</si>
  <si>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</si>
  <si>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</si>
  <si>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</si>
  <si>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</si>
  <si>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</si>
  <si>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</si>
  <si>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</si>
  <si>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</si>
  <si>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</si>
  <si>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</si>
  <si>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</si>
  <si>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</si>
  <si>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</si>
  <si>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</si>
  <si>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</si>
  <si>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</si>
  <si>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</si>
  <si>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</si>
  <si>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</si>
  <si>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</si>
  <si>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</si>
  <si>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</si>
  <si>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</si>
  <si>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</si>
  <si>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</si>
  <si>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</si>
  <si>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</si>
  <si>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</si>
  <si>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</si>
  <si>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</si>
  <si>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</si>
  <si>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</si>
  <si>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</si>
  <si>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</si>
  <si>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</si>
  <si>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</si>
  <si>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</si>
  <si>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</si>
  <si>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</si>
  <si>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</si>
  <si>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</si>
  <si>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</si>
  <si>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</si>
  <si>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</si>
  <si>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</si>
  <si>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</si>
  <si>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</si>
  <si>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</si>
  <si>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</si>
  <si>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</si>
  <si>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</si>
  <si>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</si>
  <si>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</si>
  <si>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</si>
  <si>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</si>
  <si>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</si>
  <si>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</si>
  <si>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</si>
  <si>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</si>
  <si>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</si>
  <si>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</si>
  <si>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</si>
  <si>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</si>
  <si>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</si>
  <si>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</si>
  <si>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</si>
  <si>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</si>
  <si>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</si>
  <si>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</si>
  <si>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</si>
  <si>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</si>
  <si>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</si>
  <si>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</si>
  <si>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</si>
  <si>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</si>
  <si>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</si>
  <si>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</si>
  <si>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</si>
  <si>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</si>
  <si>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</si>
  <si>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</si>
  <si>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</si>
  <si>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</si>
  <si>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</si>
  <si>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</si>
  <si>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</si>
  <si>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</si>
  <si>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</si>
  <si>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</si>
  <si>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</si>
  <si>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</si>
  <si>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</si>
  <si>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</si>
  <si>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</si>
  <si>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</si>
  <si>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</si>
  <si>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</si>
  <si>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</si>
  <si>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</si>
  <si>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</si>
  <si>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</si>
  <si>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</si>
  <si>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</si>
  <si>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</si>
  <si>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</si>
  <si>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</si>
  <si>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</si>
  <si>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</si>
  <si>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</si>
  <si>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</si>
  <si>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</si>
  <si>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</si>
  <si>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</si>
  <si>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</si>
  <si>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</si>
  <si>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</si>
  <si>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</si>
  <si>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</si>
  <si>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</si>
  <si>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</si>
  <si>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</si>
  <si>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</si>
  <si>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</si>
  <si>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</si>
  <si>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</si>
  <si>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</si>
  <si>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</si>
  <si>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</si>
  <si>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</si>
  <si>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</si>
  <si>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</si>
  <si>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</si>
  <si>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</si>
  <si>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</si>
  <si>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</si>
  <si>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</si>
  <si>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</si>
  <si>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</si>
  <si>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</si>
  <si>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</si>
  <si>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</si>
  <si>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</si>
  <si>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</si>
  <si>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</si>
  <si>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</si>
  <si>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</si>
  <si>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</si>
  <si>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</si>
  <si>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</si>
  <si>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</si>
  <si>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</si>
  <si>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</si>
  <si>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</si>
  <si>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</si>
  <si>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</si>
  <si>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</si>
  <si>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</si>
  <si>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</si>
  <si>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</si>
  <si>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</si>
  <si>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</si>
  <si>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</si>
  <si>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</si>
  <si>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</si>
  <si>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</si>
  <si>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</si>
  <si>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</si>
  <si>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</si>
  <si>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</si>
  <si>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</si>
  <si>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</si>
  <si>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</si>
  <si>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</si>
  <si>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</si>
  <si>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</si>
  <si>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</si>
  <si>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</si>
  <si>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</si>
  <si>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</si>
  <si>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</si>
  <si>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</si>
  <si>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</si>
  <si>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</si>
  <si>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</si>
  <si>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</si>
  <si>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</si>
  <si>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</si>
  <si>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</si>
  <si>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</si>
  <si>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</si>
  <si>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</si>
  <si>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</si>
  <si>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</si>
  <si>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</si>
  <si>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</si>
  <si>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</si>
  <si>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</si>
  <si>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</si>
  <si>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</si>
  <si>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</si>
  <si>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</si>
  <si>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</si>
  <si>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</si>
  <si>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</si>
  <si>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</si>
  <si>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</si>
  <si>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</si>
  <si>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</si>
  <si>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</si>
  <si>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</si>
  <si>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</si>
  <si>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</si>
  <si>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</si>
  <si>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</si>
  <si>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</si>
  <si>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</si>
  <si>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</si>
  <si>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</si>
  <si>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</si>
  <si>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</si>
  <si>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</si>
  <si>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</si>
  <si>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</si>
  <si>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</si>
  <si>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</si>
  <si>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</si>
  <si>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</si>
  <si>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</si>
  <si>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</si>
  <si>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</si>
  <si>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</si>
  <si>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</si>
  <si>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</si>
  <si>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</si>
  <si>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</si>
  <si>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</si>
  <si>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</si>
  <si>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</si>
  <si>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</si>
  <si>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</si>
  <si>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</si>
  <si>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</si>
  <si>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</si>
  <si>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</si>
  <si>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</si>
  <si>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</si>
  <si>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</si>
  <si>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</si>
  <si>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</si>
  <si>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</si>
  <si>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</si>
  <si>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</si>
  <si>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</si>
  <si>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</si>
  <si>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</si>
  <si>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</si>
  <si>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</si>
  <si>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</si>
  <si>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</si>
  <si>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</si>
  <si>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</si>
  <si>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</si>
  <si>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</si>
  <si>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</si>
  <si>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</si>
  <si>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</si>
  <si>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</si>
  <si>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</si>
  <si>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</si>
  <si>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</si>
  <si>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</si>
  <si>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</si>
  <si>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</si>
  <si>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</si>
  <si>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</si>
  <si>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</si>
  <si>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</si>
  <si>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</si>
  <si>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</si>
  <si>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</si>
  <si>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</si>
  <si>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</si>
  <si>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</si>
  <si>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</si>
  <si>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</si>
  <si>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</si>
  <si>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</si>
  <si>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</si>
  <si>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</si>
  <si>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</si>
  <si>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</si>
  <si>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</si>
  <si>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</si>
  <si>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</si>
  <si>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</si>
  <si>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</si>
  <si>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</si>
  <si>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</si>
  <si>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</si>
  <si>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</si>
  <si>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</si>
  <si>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</si>
  <si>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</si>
  <si>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</si>
  <si>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</si>
  <si>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</si>
  <si>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</si>
  <si>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</si>
  <si>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</si>
  <si>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</si>
  <si>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</si>
  <si>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</si>
  <si>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</si>
  <si>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</si>
  <si>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</si>
  <si>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</si>
  <si>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</si>
  <si>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</si>
  <si>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</si>
  <si>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</si>
  <si>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</si>
  <si>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</si>
  <si>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</si>
  <si>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</si>
  <si>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</si>
  <si>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</si>
  <si>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</si>
  <si>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</si>
  <si>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</si>
  <si>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</si>
  <si>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</si>
  <si>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</si>
  <si>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</si>
  <si>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</si>
  <si>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</si>
  <si>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</si>
  <si>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</si>
  <si>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</si>
  <si>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</si>
  <si>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</si>
  <si>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</si>
  <si>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</si>
  <si>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</si>
  <si>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</si>
  <si>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</si>
  <si>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</si>
  <si>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</si>
  <si>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</si>
  <si>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</si>
  <si>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</si>
  <si>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</si>
  <si>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</si>
  <si>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</si>
  <si>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</si>
  <si>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</si>
  <si>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</si>
  <si>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</si>
  <si>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</si>
  <si>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</si>
  <si>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</si>
  <si>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</si>
  <si>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</si>
  <si>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</si>
  <si>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</si>
  <si>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</si>
  <si>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</si>
  <si>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</si>
  <si>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</si>
  <si>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</si>
  <si>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</si>
  <si>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</si>
  <si>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</si>
  <si>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</si>
  <si>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</si>
  <si>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</si>
  <si>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</si>
  <si>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</si>
  <si>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</si>
  <si>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</si>
  <si>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</si>
  <si>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</si>
  <si>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</si>
  <si>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</si>
  <si>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</si>
  <si>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</si>
  <si>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</si>
  <si>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</si>
  <si>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</si>
  <si>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</si>
  <si>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</si>
  <si>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</si>
  <si>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</si>
  <si>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</si>
  <si>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</si>
  <si>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</si>
  <si>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</si>
  <si>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</si>
  <si>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</si>
  <si>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</si>
  <si>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</si>
  <si>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</si>
  <si>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</si>
  <si>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</si>
  <si>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</si>
  <si>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</si>
  <si>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</si>
  <si>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</si>
  <si>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</si>
  <si>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</si>
  <si>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</si>
  <si>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</si>
  <si>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</si>
  <si>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</si>
  <si>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</si>
  <si>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</si>
  <si>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</si>
  <si>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</si>
  <si>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</si>
  <si>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</si>
  <si>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</si>
  <si>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</si>
  <si>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</si>
  <si>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</si>
  <si>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</si>
  <si>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</si>
  <si>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</si>
  <si>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</si>
  <si>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</si>
  <si>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</si>
  <si>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</si>
  <si>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</si>
  <si>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</si>
  <si>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</si>
  <si>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</si>
  <si>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</si>
  <si>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</si>
  <si>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</si>
  <si>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</si>
  <si>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</si>
  <si>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</si>
  <si>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</si>
  <si>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</si>
  <si>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</si>
  <si>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</si>
  <si>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</si>
  <si>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</si>
  <si>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</si>
  <si>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</si>
  <si>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</si>
  <si>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</si>
  <si>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</si>
  <si>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</si>
  <si>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</si>
  <si>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</si>
  <si>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</si>
  <si>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</si>
  <si>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</si>
  <si>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</si>
  <si>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</si>
  <si>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</si>
  <si>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</si>
  <si>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</si>
  <si>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</si>
  <si>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</si>
  <si>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</si>
  <si>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</si>
  <si>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</si>
  <si>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</si>
  <si>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</si>
  <si>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</si>
  <si>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</si>
  <si>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</si>
  <si>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</si>
  <si>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</si>
  <si>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</si>
  <si>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</si>
  <si>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</si>
  <si>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</si>
  <si>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</si>
  <si>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</si>
  <si>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</si>
  <si>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</si>
  <si>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</si>
  <si>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</si>
  <si>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</si>
  <si>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</si>
  <si>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</si>
  <si>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</si>
  <si>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</si>
  <si>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</si>
  <si>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</si>
  <si>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</si>
  <si>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</si>
  <si>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</si>
  <si>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</si>
  <si>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</si>
  <si>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</si>
  <si>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</si>
  <si>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</si>
  <si>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</si>
  <si>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</si>
  <si>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</si>
  <si>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</si>
  <si>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</si>
  <si>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</si>
  <si>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</si>
  <si>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</si>
  <si>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</si>
  <si>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</si>
  <si>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</si>
  <si>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</si>
  <si>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</si>
  <si>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</si>
  <si>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</si>
  <si>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</si>
  <si>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</si>
  <si>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</si>
  <si>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</si>
  <si>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</si>
  <si>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</si>
  <si>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</si>
  <si>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</si>
  <si>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</si>
  <si>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</si>
  <si>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</si>
  <si>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</si>
  <si>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</si>
  <si>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</si>
  <si>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</si>
  <si>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</si>
  <si>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</si>
  <si>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</si>
  <si>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</si>
  <si>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</si>
  <si>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</si>
  <si>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</si>
  <si>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</si>
  <si>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</si>
  <si>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</si>
  <si>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</si>
  <si>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</si>
  <si>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</si>
  <si>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</si>
  <si>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</si>
  <si>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</si>
  <si>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</si>
  <si>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</si>
  <si>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</si>
  <si>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</si>
  <si>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</si>
  <si>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</si>
  <si>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</si>
  <si>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</si>
  <si>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</si>
  <si>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</si>
  <si>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</si>
  <si>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</si>
  <si>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</si>
  <si>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</si>
  <si>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</si>
  <si>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</si>
  <si>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</si>
  <si>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</si>
  <si>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</si>
  <si>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</si>
  <si>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</si>
  <si>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</si>
  <si>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</si>
  <si>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</si>
  <si>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</si>
  <si>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</si>
  <si>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</si>
  <si>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</si>
  <si>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</si>
  <si>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</si>
  <si>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</si>
  <si>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</si>
  <si>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</si>
  <si>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</si>
  <si>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</si>
  <si>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</si>
  <si>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</si>
  <si>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</si>
  <si>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</si>
  <si>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</si>
  <si>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</si>
  <si>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</si>
  <si>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</si>
  <si>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</si>
  <si>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</si>
  <si>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</si>
  <si>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</si>
  <si>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</si>
  <si>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</si>
  <si>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</si>
  <si>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</si>
  <si>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</si>
  <si>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</si>
  <si>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</si>
  <si>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</si>
  <si>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</si>
  <si>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</si>
  <si>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</si>
  <si>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</si>
  <si>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</si>
  <si>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</si>
  <si>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</si>
  <si>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</si>
  <si>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</si>
  <si>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</si>
  <si>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</si>
  <si>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</si>
  <si>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</si>
  <si>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</si>
  <si>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</si>
  <si>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</si>
  <si>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</si>
  <si>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</si>
  <si>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</si>
  <si>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</si>
  <si>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</si>
  <si>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</si>
  <si>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</si>
  <si>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</si>
  <si>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</si>
  <si>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</si>
  <si>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</si>
  <si>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</si>
  <si>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</si>
  <si>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</si>
  <si>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</si>
  <si>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</si>
  <si>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</si>
  <si>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</si>
  <si>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</si>
  <si>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</si>
  <si>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</si>
  <si>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</si>
  <si>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</si>
  <si>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</si>
  <si>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</si>
  <si>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</si>
  <si>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</si>
  <si>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</si>
  <si>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</si>
  <si>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</si>
  <si>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</si>
  <si>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</si>
  <si>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</si>
  <si>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</si>
  <si>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</si>
  <si>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</si>
  <si>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</si>
  <si>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</si>
  <si>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</si>
  <si>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</si>
  <si>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</si>
  <si>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</si>
  <si>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</si>
  <si>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</si>
  <si>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</si>
  <si>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</si>
  <si>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</si>
  <si>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</si>
  <si>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</si>
  <si>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</si>
  <si>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</si>
  <si>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</si>
  <si>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</si>
  <si>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</si>
  <si>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</si>
  <si>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</si>
  <si>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</si>
  <si>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</si>
  <si>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</si>
  <si>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</si>
  <si>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</si>
  <si>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</si>
  <si>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</si>
  <si>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</si>
  <si>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</si>
  <si>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</si>
  <si>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</si>
  <si>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</si>
  <si>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</si>
  <si>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</si>
  <si>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</si>
  <si>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</si>
  <si>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</si>
  <si>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</si>
  <si>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</si>
  <si>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</si>
  <si>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</si>
  <si>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</si>
  <si>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</si>
  <si>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</si>
  <si>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</si>
  <si>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</si>
  <si>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</si>
  <si>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</si>
  <si>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</si>
  <si>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</si>
  <si>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</si>
  <si>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</si>
  <si>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</si>
  <si>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</si>
  <si>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</si>
  <si>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</si>
  <si>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</si>
  <si>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</si>
  <si>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</si>
  <si>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</si>
  <si>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</si>
  <si>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</si>
  <si>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</si>
  <si>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</si>
  <si>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</si>
  <si>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</si>
  <si>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</si>
  <si>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</si>
  <si>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</si>
  <si>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</si>
  <si>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</si>
  <si>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</si>
  <si>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</si>
  <si>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</si>
  <si>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</si>
  <si>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</si>
  <si>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</si>
  <si>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</si>
  <si>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</si>
  <si>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</si>
  <si>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</si>
  <si>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</si>
  <si>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</si>
  <si>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</si>
  <si>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</si>
  <si>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</si>
  <si>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</si>
  <si>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</si>
  <si>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</si>
  <si>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</si>
  <si>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</si>
  <si>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</si>
  <si>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</si>
  <si>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</si>
  <si>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</si>
  <si>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</si>
  <si>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</si>
  <si>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</si>
  <si>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</si>
  <si>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</si>
  <si>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</si>
  <si>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</si>
  <si>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</si>
  <si>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</si>
  <si>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</si>
  <si>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</si>
  <si>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</si>
  <si>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</si>
  <si>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</si>
  <si>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</si>
  <si>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</si>
  <si>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</si>
  <si>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</si>
  <si>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</si>
  <si>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</si>
  <si>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</si>
  <si>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</si>
  <si>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</si>
  <si>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</si>
  <si>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</si>
  <si>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</si>
  <si>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</si>
  <si>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</si>
  <si>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</si>
  <si>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</si>
  <si>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</si>
  <si>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</si>
  <si>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</si>
  <si>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</si>
  <si>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</si>
  <si>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</si>
  <si>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</si>
  <si>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</si>
  <si>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</si>
  <si>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</si>
  <si>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</si>
  <si>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</si>
  <si>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</si>
  <si>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</si>
  <si>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</si>
  <si>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</si>
  <si>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</si>
  <si>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</si>
  <si>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</si>
  <si>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</si>
  <si>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</si>
  <si>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</si>
  <si>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</si>
  <si>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</si>
  <si>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</si>
  <si>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</si>
  <si>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</si>
  <si>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</si>
  <si>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</si>
  <si>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</si>
  <si>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</si>
  <si>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</si>
  <si>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</si>
  <si>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</si>
  <si>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</si>
  <si>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</si>
  <si>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</si>
  <si>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</si>
  <si>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</si>
  <si>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</si>
  <si>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</si>
  <si>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</si>
  <si>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</si>
  <si>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</si>
  <si>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</si>
  <si>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</si>
  <si>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</si>
  <si>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</si>
  <si>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</si>
  <si>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</si>
  <si>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</si>
  <si>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</si>
  <si>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</si>
  <si>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</si>
  <si>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</si>
  <si>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</si>
  <si>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</si>
  <si>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</si>
  <si>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</si>
  <si>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</si>
  <si>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</si>
  <si>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</si>
  <si>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</si>
  <si>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</si>
  <si>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</si>
  <si>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</si>
  <si>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</si>
  <si>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</si>
  <si>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</si>
  <si>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</si>
  <si>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</si>
  <si>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</si>
  <si>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</si>
  <si>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</si>
  <si>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</si>
  <si>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</si>
  <si>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</si>
  <si>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</si>
  <si>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</si>
  <si>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</si>
  <si>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</si>
  <si>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</si>
  <si>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</si>
  <si>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</si>
  <si>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</si>
  <si>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</si>
  <si>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</si>
  <si>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</si>
  <si>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</si>
  <si>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</si>
  <si>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</si>
  <si>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</si>
  <si>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</si>
  <si>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</si>
  <si>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</si>
  <si>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</si>
  <si>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</si>
  <si>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</si>
  <si>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</si>
  <si>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</si>
  <si>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</si>
  <si>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</si>
  <si>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</si>
  <si>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</si>
  <si>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</si>
  <si>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</si>
  <si>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</si>
  <si>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</si>
  <si>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</si>
  <si>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</si>
  <si>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</si>
  <si>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</si>
  <si>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</si>
  <si>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</si>
  <si>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</si>
  <si>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</si>
  <si>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</si>
  <si>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</si>
  <si>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</si>
  <si>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</si>
  <si>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</si>
  <si>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</si>
  <si>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</si>
  <si>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</si>
  <si>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</si>
  <si>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</si>
  <si>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</si>
  <si>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</si>
  <si>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</si>
  <si>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</si>
  <si>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</si>
  <si>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</si>
  <si>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</si>
  <si>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</si>
  <si>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</si>
  <si>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</si>
  <si>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</si>
  <si>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</si>
  <si>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</si>
  <si>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</si>
  <si>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</si>
  <si>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</si>
  <si>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</si>
  <si>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</si>
  <si>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</si>
  <si>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</si>
  <si>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</si>
  <si>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</si>
  <si>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</si>
  <si>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</si>
  <si>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</si>
  <si>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</si>
  <si>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</si>
  <si>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</si>
  <si>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</si>
  <si>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</si>
  <si>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</si>
  <si>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</si>
  <si>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</si>
  <si>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</si>
  <si>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</si>
  <si>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</si>
  <si>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</si>
  <si>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</si>
  <si>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</si>
  <si>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</si>
  <si>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</si>
  <si>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</si>
  <si>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</si>
  <si>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</si>
  <si>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</si>
  <si>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</si>
  <si>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</si>
  <si>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</si>
  <si>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</si>
  <si>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</si>
  <si>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</si>
  <si>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</si>
  <si>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</si>
  <si>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</si>
  <si>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</si>
  <si>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</si>
  <si>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</si>
  <si>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</si>
  <si>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</si>
  <si>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</si>
  <si>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</si>
  <si>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</si>
  <si>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</si>
  <si>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</si>
  <si>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</si>
  <si>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</si>
  <si>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</si>
  <si>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</si>
  <si>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</si>
  <si>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</si>
  <si>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</si>
  <si>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</si>
  <si>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</si>
  <si>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</si>
  <si>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</si>
  <si>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</si>
  <si>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</si>
  <si>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</si>
  <si>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</si>
  <si>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</si>
  <si>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</si>
  <si>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</si>
  <si>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</si>
  <si>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</si>
  <si>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</si>
  <si>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</si>
  <si>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</si>
  <si>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</si>
  <si>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</si>
  <si>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</si>
  <si>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</si>
  <si>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</si>
  <si>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</si>
  <si>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</si>
  <si>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</si>
  <si>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</si>
  <si>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</si>
  <si>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</si>
  <si>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</si>
  <si>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</si>
  <si>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</si>
  <si>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</si>
  <si>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</si>
  <si>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</si>
  <si>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</si>
  <si>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</si>
  <si>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</si>
  <si>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</si>
  <si>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</si>
  <si>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</si>
  <si>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</si>
  <si>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</si>
  <si>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</si>
  <si>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</si>
  <si>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</si>
  <si>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</si>
  <si>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</si>
  <si>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</si>
  <si>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</si>
  <si>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</si>
  <si>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</si>
  <si>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</si>
  <si>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</si>
  <si>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</si>
  <si>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</si>
  <si>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</si>
  <si>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</si>
  <si>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</si>
  <si>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</si>
  <si>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</si>
  <si>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</si>
  <si>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</si>
  <si>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</si>
  <si>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</si>
  <si>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</si>
  <si>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</si>
  <si>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</si>
  <si>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</si>
  <si>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</si>
  <si>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</si>
  <si>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</si>
  <si>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</si>
  <si>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</si>
  <si>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</si>
  <si>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</si>
  <si>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</si>
  <si>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</si>
  <si>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</si>
  <si>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</si>
  <si>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</si>
  <si>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</si>
  <si>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</si>
  <si>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</si>
  <si>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</si>
  <si>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</si>
  <si>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</si>
  <si>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</si>
  <si>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</si>
  <si>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</si>
  <si>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</si>
  <si>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</si>
  <si>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</si>
  <si>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</si>
  <si>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</si>
  <si>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</si>
  <si>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</si>
  <si>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</si>
  <si>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</si>
  <si>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</si>
  <si>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</si>
  <si>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</si>
  <si>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</si>
  <si>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</si>
  <si>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</si>
  <si>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</si>
  <si>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</si>
  <si>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</si>
  <si>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</si>
  <si>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</si>
  <si>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</si>
  <si>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</si>
  <si>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</si>
  <si>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</si>
  <si>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</si>
  <si>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</si>
  <si>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</si>
  <si>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</si>
  <si>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</si>
  <si>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</si>
  <si>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</si>
  <si>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</si>
  <si>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</si>
  <si>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</si>
  <si>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</si>
  <si>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</si>
  <si>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</si>
  <si>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</si>
  <si>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</si>
  <si>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</si>
  <si>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</si>
  <si>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</si>
  <si>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</si>
  <si>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</si>
  <si>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</si>
  <si>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</si>
  <si>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</si>
  <si>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</si>
  <si>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</si>
  <si>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</si>
  <si>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</si>
  <si>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</si>
  <si>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</si>
  <si>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</si>
  <si>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</si>
  <si>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</si>
  <si>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</si>
  <si>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</si>
  <si>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</si>
  <si>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</si>
  <si>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</si>
  <si>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</si>
  <si>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</si>
  <si>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</si>
  <si>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</si>
  <si>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</si>
  <si>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</si>
  <si>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</si>
  <si>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</si>
  <si>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</si>
  <si>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</si>
  <si>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</si>
  <si>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</si>
  <si>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</si>
  <si>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</si>
  <si>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</si>
  <si>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</si>
  <si>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</si>
  <si>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</si>
  <si>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</si>
  <si>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</si>
  <si>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</si>
  <si>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</si>
  <si>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</si>
  <si>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</si>
  <si>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</si>
  <si>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</si>
  <si>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</si>
  <si>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</si>
  <si>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</si>
  <si>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</si>
  <si>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</si>
  <si>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</si>
  <si>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</si>
  <si>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</si>
  <si>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</si>
  <si>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</si>
  <si>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</si>
  <si>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</si>
  <si>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</si>
  <si>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</si>
  <si>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</si>
  <si>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</si>
  <si>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</si>
  <si>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</si>
  <si>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</si>
  <si>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</si>
  <si>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</si>
  <si>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</si>
  <si>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</si>
  <si>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</si>
  <si>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</si>
  <si>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</si>
  <si>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</si>
  <si>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</si>
  <si>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</si>
  <si>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</si>
  <si>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</si>
  <si>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</si>
  <si>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</si>
  <si>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</si>
  <si>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</si>
  <si>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</si>
  <si>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</si>
  <si>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</si>
  <si>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</si>
  <si>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</si>
  <si>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</si>
  <si>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</si>
  <si>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</si>
  <si>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</si>
  <si>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</si>
  <si>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</si>
  <si>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</si>
  <si>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</si>
  <si>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</si>
  <si>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</si>
  <si>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</si>
  <si>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</si>
  <si>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</si>
  <si>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</si>
  <si>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</si>
  <si>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</si>
  <si>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</si>
  <si>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</si>
  <si>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</si>
  <si>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</si>
  <si>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</si>
  <si>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</si>
  <si>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</si>
  <si>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</si>
  <si>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</si>
  <si>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</si>
  <si>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</si>
  <si>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</si>
  <si>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</si>
  <si>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</si>
  <si>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</si>
  <si>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</si>
  <si>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</si>
  <si>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</si>
  <si>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</si>
  <si>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</si>
  <si>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</si>
  <si>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</si>
  <si>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</si>
  <si>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</si>
  <si>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</si>
  <si>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</si>
  <si>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</si>
  <si>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</si>
  <si>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</si>
  <si>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</si>
  <si>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</si>
  <si>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</si>
  <si>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</si>
  <si>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</si>
  <si>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</si>
  <si>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</si>
  <si>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</si>
  <si>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</si>
  <si>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</si>
  <si>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</si>
  <si>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</si>
  <si>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</si>
  <si>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</si>
  <si>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</si>
  <si>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</si>
  <si>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</si>
  <si>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</si>
  <si>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</si>
  <si>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</si>
  <si>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</si>
  <si>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</si>
  <si>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</si>
  <si>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</si>
  <si>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</si>
  <si>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</si>
  <si>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</si>
  <si>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</si>
  <si>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</si>
  <si>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</si>
  <si>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</si>
  <si>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</si>
  <si>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</si>
  <si>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</si>
  <si>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</si>
  <si>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</si>
  <si>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</si>
  <si>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</si>
  <si>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</si>
  <si>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</si>
  <si>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</si>
  <si>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</si>
  <si>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</si>
  <si>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</si>
  <si>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</si>
  <si>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</si>
  <si>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</si>
  <si>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</si>
  <si>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</si>
  <si>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</si>
  <si>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</si>
  <si>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</si>
  <si>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</si>
  <si>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</si>
  <si>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</si>
  <si>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</si>
  <si>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</si>
  <si>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</si>
  <si>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</si>
  <si>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</si>
  <si>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</si>
  <si>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</si>
  <si>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</si>
  <si>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</si>
  <si>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</si>
  <si>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</si>
  <si>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</si>
  <si>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</si>
  <si>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</si>
  <si>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</si>
  <si>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</si>
  <si>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</si>
  <si>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</si>
  <si>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</si>
  <si>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</si>
  <si>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</si>
  <si>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</si>
  <si>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</si>
  <si>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</si>
  <si>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</si>
  <si>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</si>
  <si>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</si>
  <si>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</si>
  <si>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</si>
  <si>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</si>
  <si>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</si>
  <si>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</si>
  <si>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</si>
  <si>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</si>
  <si>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</si>
  <si>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</si>
  <si>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</si>
  <si>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</si>
  <si>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</si>
  <si>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</si>
  <si>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</si>
  <si>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</si>
  <si>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</si>
  <si>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</si>
  <si>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</si>
  <si>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</si>
  <si>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</si>
  <si>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</si>
  <si>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</si>
  <si>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</si>
  <si>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</si>
  <si>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</si>
  <si>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</si>
  <si>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</si>
  <si>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</si>
  <si>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</si>
  <si>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</si>
  <si>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</si>
  <si>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</si>
  <si>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</si>
  <si>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</si>
  <si>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</si>
  <si>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</si>
  <si>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</si>
  <si>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</si>
  <si>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</si>
  <si>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</si>
  <si>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</si>
  <si>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</si>
  <si>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</si>
  <si>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</si>
  <si>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</si>
  <si>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</si>
  <si>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</si>
  <si>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</si>
  <si>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</si>
  <si>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</si>
  <si>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</si>
  <si>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</si>
  <si>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</si>
  <si>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</si>
  <si>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</si>
  <si>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</si>
  <si>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</si>
  <si>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</si>
  <si>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</si>
  <si>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</si>
  <si>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</si>
  <si>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</si>
  <si>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</si>
  <si>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</si>
  <si>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</si>
  <si>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</si>
  <si>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</si>
  <si>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</si>
  <si>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</si>
  <si>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</si>
  <si>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</si>
  <si>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</si>
  <si>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</si>
  <si>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</si>
  <si>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</si>
  <si>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</si>
  <si>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</si>
  <si>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</si>
  <si>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</si>
  <si>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</si>
  <si>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</si>
  <si>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</si>
  <si>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</si>
  <si>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</si>
  <si>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</si>
  <si>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</si>
  <si>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</si>
  <si>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</si>
  <si>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</si>
  <si>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</si>
  <si>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</si>
  <si>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</si>
  <si>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</si>
  <si>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</si>
  <si>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</si>
  <si>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</si>
  <si>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</si>
  <si>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</si>
  <si>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</si>
  <si>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</si>
  <si>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</si>
  <si>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</si>
  <si>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</si>
  <si>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</si>
  <si>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</si>
  <si>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</si>
  <si>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</si>
  <si>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</si>
  <si>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</si>
  <si>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</si>
  <si>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</si>
  <si>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</si>
  <si>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</si>
  <si>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</si>
  <si>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</si>
  <si>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</si>
  <si>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</si>
  <si>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</si>
  <si>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</si>
  <si>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</si>
  <si>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</si>
  <si>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</si>
  <si>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</si>
  <si>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</si>
  <si>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</si>
  <si>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</si>
  <si>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</si>
  <si>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</si>
  <si>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</si>
  <si>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</si>
  <si>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</si>
  <si>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</si>
  <si>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</si>
  <si>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</si>
  <si>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</si>
  <si>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</si>
  <si>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</si>
  <si>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</si>
  <si>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</si>
  <si>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</si>
  <si>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</si>
  <si>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</si>
  <si>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</si>
  <si>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</si>
  <si>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</si>
  <si>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</si>
  <si>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</si>
  <si>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</si>
  <si>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</si>
  <si>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</si>
  <si>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</si>
  <si>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</si>
  <si>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</si>
  <si>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</si>
  <si>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</si>
  <si>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</si>
  <si>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</si>
  <si>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</si>
  <si>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</si>
  <si>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</si>
  <si>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</si>
  <si>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</si>
  <si>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</si>
  <si>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</si>
  <si>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</si>
  <si>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</si>
  <si>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</si>
  <si>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</si>
  <si>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</si>
  <si>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</si>
  <si>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</si>
  <si>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</si>
  <si>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</si>
  <si>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</si>
  <si>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</si>
  <si>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</si>
  <si>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</si>
  <si>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</si>
  <si>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</si>
  <si>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</si>
  <si>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</si>
  <si>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</si>
  <si>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</si>
  <si>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</si>
  <si>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</si>
  <si>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</si>
  <si>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</si>
  <si>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</si>
  <si>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</si>
  <si>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</si>
  <si>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</si>
  <si>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</si>
  <si>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</si>
  <si>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</si>
  <si>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</si>
  <si>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</si>
  <si>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</si>
  <si>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</si>
  <si>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</si>
  <si>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</si>
  <si>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</si>
  <si>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</si>
  <si>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</si>
  <si>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</si>
  <si>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</si>
  <si>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</si>
  <si>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</si>
  <si>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</si>
  <si>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</si>
  <si>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</si>
  <si>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</si>
  <si>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</si>
  <si>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</si>
  <si>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</si>
  <si>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</si>
  <si>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</si>
  <si>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</si>
  <si>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</si>
  <si>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</si>
  <si>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</si>
  <si>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</si>
  <si>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</si>
  <si>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</si>
  <si>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</si>
  <si>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</si>
  <si>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</si>
  <si>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</si>
  <si>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</si>
  <si>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</si>
  <si>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</si>
  <si>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</si>
  <si>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</si>
  <si>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</si>
  <si>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</si>
  <si>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</si>
  <si>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</si>
  <si>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</si>
  <si>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</si>
  <si>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</si>
  <si>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</si>
  <si>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</si>
  <si>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</si>
  <si>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</si>
  <si>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</si>
  <si>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</si>
  <si>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</si>
  <si>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</si>
  <si>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</si>
  <si>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</si>
  <si>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</si>
  <si>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</si>
  <si>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</si>
  <si>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</si>
  <si>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</si>
  <si>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</si>
  <si>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</si>
  <si>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</si>
  <si>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</si>
  <si>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</si>
  <si>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</si>
  <si>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</si>
  <si>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</si>
  <si>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</si>
  <si>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</si>
  <si>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</si>
  <si>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</si>
  <si>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</si>
  <si>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</si>
  <si>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</si>
  <si>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</si>
  <si>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</si>
  <si>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</si>
  <si>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</si>
  <si>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</si>
  <si>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</si>
  <si>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</si>
  <si>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</si>
  <si>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</si>
  <si>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</si>
  <si>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</si>
  <si>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</si>
  <si>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</si>
  <si>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</si>
  <si>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</si>
  <si>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</si>
  <si>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</si>
  <si>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</si>
  <si>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</si>
  <si>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</si>
  <si>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</si>
  <si>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</si>
  <si>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</si>
  <si>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</si>
  <si>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</si>
  <si>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</si>
  <si>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</si>
  <si>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</si>
  <si>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</si>
  <si>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</si>
  <si>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</si>
  <si>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</si>
  <si>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</si>
  <si>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</si>
  <si>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</si>
  <si>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</si>
  <si>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</si>
  <si>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</si>
  <si>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</si>
  <si>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</si>
  <si>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</si>
  <si>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</si>
  <si>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</si>
  <si>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</si>
  <si>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</si>
  <si>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</si>
  <si>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</si>
  <si>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</si>
  <si>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</si>
  <si>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</si>
  <si>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</si>
  <si>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</si>
  <si>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</si>
  <si>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</si>
  <si>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</si>
  <si>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</si>
  <si>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</si>
  <si>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</si>
  <si>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</si>
  <si>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</si>
  <si>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</si>
  <si>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</si>
  <si>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</si>
  <si>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</si>
  <si>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</si>
  <si>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</si>
  <si>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</si>
  <si>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</si>
  <si>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</si>
  <si>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</si>
  <si>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</si>
  <si>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</si>
  <si>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</si>
  <si>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</si>
  <si>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</si>
  <si>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</si>
  <si>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</si>
  <si>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</si>
  <si>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</si>
  <si>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</si>
  <si>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</si>
  <si>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</si>
  <si>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</si>
  <si>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</si>
  <si>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</si>
  <si>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</si>
  <si>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</si>
  <si>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</si>
  <si>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</si>
  <si>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</si>
  <si>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</si>
  <si>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</si>
  <si>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</si>
  <si>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</si>
  <si>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</si>
  <si>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</si>
  <si>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</si>
  <si>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</si>
  <si>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</si>
  <si>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</si>
  <si>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</si>
  <si>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</si>
  <si>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</si>
  <si>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</si>
  <si>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</si>
  <si>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</si>
  <si>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</si>
  <si>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</si>
  <si>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</si>
  <si>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</si>
  <si>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</si>
  <si>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</si>
  <si>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</si>
  <si>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</si>
  <si>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</si>
  <si>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</si>
  <si>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</si>
  <si>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</si>
  <si>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</si>
  <si>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</si>
  <si>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</si>
  <si>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</si>
  <si>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</si>
  <si>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</si>
  <si>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</si>
  <si>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</si>
  <si>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</si>
  <si>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</si>
  <si>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</si>
  <si>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</si>
  <si>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</si>
  <si>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</si>
  <si>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</si>
  <si>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</si>
  <si>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</si>
  <si>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</si>
  <si>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</si>
  <si>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</si>
  <si>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</si>
  <si>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</si>
  <si>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</si>
  <si>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</si>
  <si>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</si>
  <si>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</si>
  <si>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</si>
  <si>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</si>
  <si>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</si>
  <si>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</si>
  <si>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</si>
  <si>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</si>
  <si>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</si>
  <si>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</si>
  <si>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</si>
  <si>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</si>
  <si>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</si>
  <si>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</si>
  <si>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</si>
  <si>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</si>
  <si>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</si>
  <si>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</si>
  <si>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</si>
  <si>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</si>
  <si>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</si>
  <si>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</si>
  <si>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</si>
  <si>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</si>
  <si>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</si>
  <si>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</si>
  <si>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</si>
  <si>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</si>
  <si>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</si>
  <si>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</si>
  <si>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</si>
  <si>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</si>
  <si>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</si>
  <si>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</si>
  <si>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</si>
  <si>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</si>
  <si>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</si>
  <si>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</si>
  <si>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</si>
  <si>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</si>
  <si>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</si>
  <si>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</si>
  <si>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</si>
  <si>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</si>
  <si>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</si>
  <si>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</si>
  <si>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</si>
  <si>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</si>
  <si>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</si>
  <si>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</si>
  <si>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</si>
  <si>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</si>
  <si>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</si>
  <si>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</si>
  <si>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</si>
  <si>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</si>
  <si>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</si>
  <si>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</si>
  <si>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</si>
  <si>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</si>
  <si>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</si>
  <si>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</si>
  <si>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</si>
  <si>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</si>
  <si>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</si>
  <si>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</si>
  <si>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</si>
  <si>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</si>
  <si>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</si>
  <si>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</si>
  <si>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</si>
  <si>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</si>
  <si>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</si>
  <si>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</si>
  <si>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</si>
  <si>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</si>
  <si>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</si>
  <si>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</si>
  <si>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</si>
  <si>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</si>
  <si>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</si>
  <si>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</si>
  <si>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</si>
  <si>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</si>
  <si>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</si>
  <si>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</si>
  <si>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</si>
  <si>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</si>
  <si>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</si>
  <si>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</si>
  <si>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</si>
  <si>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</si>
  <si>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</si>
  <si>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</si>
  <si>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</si>
  <si>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</si>
  <si>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</si>
  <si>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</si>
  <si>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</si>
  <si>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</si>
  <si>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</si>
  <si>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</si>
  <si>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</si>
  <si>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</si>
  <si>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</si>
  <si>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</si>
  <si>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</si>
  <si>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</si>
  <si>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</si>
  <si>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</si>
  <si>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</si>
  <si>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</si>
  <si>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</si>
  <si>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</si>
  <si>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</si>
  <si>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</si>
  <si>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</si>
  <si>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</si>
  <si>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</si>
  <si>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</si>
  <si>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</si>
  <si>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</si>
  <si>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</si>
  <si>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</si>
  <si>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</si>
  <si>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</si>
  <si>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</si>
  <si>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</si>
  <si>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</si>
  <si>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</si>
  <si>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</si>
  <si>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</si>
  <si>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</si>
  <si>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</si>
  <si>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</si>
  <si>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</si>
  <si>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</si>
  <si>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</si>
  <si>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</si>
  <si>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</si>
  <si>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</si>
  <si>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</si>
  <si>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</si>
  <si>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</si>
  <si>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</si>
  <si>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</si>
  <si>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</si>
  <si>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</si>
  <si>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</si>
  <si>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</si>
  <si>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</si>
  <si>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</si>
  <si>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</si>
  <si>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</si>
  <si>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</si>
  <si>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</si>
  <si>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</si>
  <si>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</si>
  <si>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</si>
  <si>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</si>
  <si>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</si>
  <si>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</si>
  <si>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</si>
  <si>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</si>
  <si>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</si>
  <si>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</si>
  <si>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</si>
  <si>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</si>
  <si>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</si>
  <si>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</si>
  <si>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</si>
  <si>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</si>
  <si>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</si>
  <si>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</si>
  <si>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</si>
  <si>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</si>
  <si>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</si>
  <si>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</si>
  <si>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</si>
  <si>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</si>
  <si>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</si>
  <si>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</si>
  <si>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</si>
  <si>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</si>
  <si>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</si>
  <si>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</si>
  <si>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</si>
  <si>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</si>
  <si>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</si>
  <si>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</si>
  <si>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</si>
  <si>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</si>
  <si>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</si>
  <si>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</si>
  <si>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</si>
  <si>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</si>
  <si>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</si>
  <si>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</si>
  <si>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</si>
  <si>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</si>
  <si>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</si>
  <si>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</si>
  <si>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</si>
  <si>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</si>
  <si>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</si>
  <si>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</si>
  <si>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</si>
  <si>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</si>
  <si>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</si>
  <si>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</si>
  <si>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</si>
  <si>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</si>
  <si>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</si>
  <si>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</si>
  <si>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</si>
  <si>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</si>
  <si>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</si>
  <si>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</si>
  <si>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</si>
  <si>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</si>
  <si>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</si>
  <si>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</si>
  <si>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</si>
  <si>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</si>
  <si>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</si>
  <si>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</si>
  <si>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</si>
  <si>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</si>
  <si>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</si>
  <si>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</si>
  <si>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</si>
  <si>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</si>
  <si>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</si>
  <si>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</si>
  <si>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</si>
  <si>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</si>
  <si>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</si>
  <si>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</si>
  <si>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</si>
  <si>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</si>
  <si>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</si>
  <si>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</si>
  <si>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</si>
  <si>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</si>
  <si>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</si>
  <si>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</si>
  <si>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</si>
  <si>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</si>
  <si>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</si>
  <si>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</si>
  <si>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</si>
  <si>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</si>
  <si>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</si>
  <si>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</si>
  <si>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</si>
  <si>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</si>
  <si>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</si>
  <si>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</si>
  <si>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</si>
  <si>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</si>
  <si>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</si>
  <si>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</si>
  <si>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</si>
  <si>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</si>
  <si>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</si>
  <si>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</si>
  <si>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</si>
  <si>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</si>
  <si>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</si>
  <si>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</si>
  <si>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</si>
  <si>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</si>
  <si>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</si>
  <si>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</si>
  <si>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</si>
  <si>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</si>
  <si>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</si>
  <si>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</si>
  <si>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</si>
  <si>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</si>
  <si>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</si>
  <si>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</si>
  <si>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</si>
  <si>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</si>
  <si>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</si>
  <si>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</si>
  <si>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</si>
  <si>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</si>
  <si>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</si>
  <si>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</si>
  <si>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</si>
  <si>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</si>
  <si>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</si>
  <si>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</si>
  <si>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</si>
  <si>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</si>
  <si>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</si>
  <si>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</si>
  <si>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</si>
  <si>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</si>
  <si>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</si>
  <si>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</si>
  <si>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</si>
  <si>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</si>
  <si>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</si>
  <si>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</si>
  <si>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</si>
  <si>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</si>
  <si>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</si>
  <si>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</si>
  <si>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</si>
  <si>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</si>
  <si>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</si>
  <si>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</si>
  <si>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</si>
  <si>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</si>
  <si>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</si>
  <si>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</si>
  <si>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</si>
  <si>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</si>
  <si>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</si>
  <si>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</si>
  <si>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</si>
  <si>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</si>
  <si>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</si>
  <si>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</si>
  <si>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</si>
  <si>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</si>
  <si>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</si>
  <si>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</si>
  <si>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</si>
  <si>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</si>
  <si>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</si>
  <si>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</si>
  <si>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</si>
  <si>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</si>
  <si>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</si>
  <si>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</si>
  <si>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</si>
  <si>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</si>
  <si>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</si>
  <si>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</si>
  <si>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</si>
  <si>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</si>
  <si>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</si>
  <si>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</si>
  <si>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</si>
  <si>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</si>
  <si>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</si>
  <si>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</si>
  <si>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</si>
  <si>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</si>
  <si>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</si>
  <si>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</si>
  <si>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</si>
  <si>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</si>
  <si>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</si>
  <si>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</si>
  <si>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</si>
  <si>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</si>
  <si>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</si>
  <si>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</si>
  <si>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</si>
  <si>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</si>
  <si>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</si>
  <si>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</si>
  <si>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</si>
  <si>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</si>
  <si>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</si>
  <si>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</si>
  <si>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</si>
  <si>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</si>
  <si>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</si>
  <si>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</si>
  <si>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</si>
  <si>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</si>
  <si>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</si>
  <si>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</si>
  <si>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</si>
  <si>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</si>
  <si>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</si>
  <si>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</si>
  <si>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</si>
  <si>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</si>
  <si>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</si>
  <si>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</si>
  <si>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</si>
  <si>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</si>
  <si>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</si>
  <si>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</si>
  <si>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</si>
  <si>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</si>
  <si>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</si>
  <si>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</si>
  <si>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</si>
  <si>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</si>
  <si>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</si>
  <si>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</si>
  <si>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</si>
  <si>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</si>
  <si>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</si>
  <si>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</si>
  <si>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</si>
  <si>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</si>
  <si>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</si>
  <si>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</si>
  <si>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</si>
  <si>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</si>
  <si>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</si>
  <si>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</si>
  <si>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</si>
  <si>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</si>
  <si>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</si>
  <si>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</si>
  <si>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</si>
  <si>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</si>
  <si>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</si>
  <si>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</si>
  <si>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</si>
  <si>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</si>
  <si>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</si>
  <si>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</si>
  <si>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</si>
  <si>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</si>
  <si>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</si>
  <si>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</si>
  <si>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</si>
  <si>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</si>
  <si>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</si>
  <si>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</si>
  <si>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</si>
  <si>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</si>
  <si>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</si>
  <si>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</si>
  <si>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</si>
  <si>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</si>
  <si>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</si>
  <si>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</si>
  <si>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</si>
  <si>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</si>
  <si>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</si>
  <si>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</si>
  <si>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</si>
  <si>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</si>
  <si>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</si>
  <si>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</si>
  <si>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</si>
  <si>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</si>
  <si>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</si>
  <si>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</si>
  <si>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</si>
  <si>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</si>
  <si>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</si>
  <si>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</si>
  <si>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</si>
  <si>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</si>
  <si>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</si>
  <si>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</si>
  <si>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</si>
  <si>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</si>
  <si>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</si>
  <si>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</si>
  <si>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</si>
  <si>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</si>
  <si>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</si>
  <si>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</si>
  <si>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</si>
  <si>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</si>
  <si>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</si>
  <si>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</si>
  <si>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</si>
  <si>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</si>
  <si>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</si>
  <si>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</si>
  <si>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</si>
  <si>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</si>
  <si>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</si>
  <si>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</si>
  <si>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</si>
  <si>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</si>
  <si>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</si>
  <si>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</si>
  <si>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</si>
  <si>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</si>
  <si>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</si>
  <si>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</si>
  <si>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</si>
  <si>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</si>
  <si>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</si>
  <si>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</si>
  <si>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</si>
  <si>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</si>
  <si>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</si>
  <si>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</si>
  <si>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</si>
  <si>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</si>
  <si>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</si>
  <si>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</si>
  <si>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</si>
  <si>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</si>
  <si>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</si>
  <si>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</si>
  <si>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</si>
  <si>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</si>
  <si>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</si>
  <si>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</si>
  <si>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</si>
  <si>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</si>
  <si>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</si>
  <si>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</si>
  <si>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</si>
  <si>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</si>
  <si>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</si>
  <si>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</si>
  <si>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</si>
  <si>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</si>
  <si>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</si>
  <si>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</si>
  <si>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</si>
  <si>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</si>
  <si>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</si>
  <si>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</si>
  <si>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</si>
  <si>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</si>
  <si>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</si>
  <si>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</si>
  <si>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</si>
  <si>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</si>
  <si>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</si>
  <si>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</si>
  <si>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</si>
  <si>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</si>
  <si>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</si>
  <si>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</si>
  <si>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</si>
  <si>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</si>
  <si>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</si>
  <si>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</si>
  <si>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</si>
  <si>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</si>
  <si>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</si>
  <si>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</si>
  <si>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</si>
  <si>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</si>
  <si>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</si>
  <si>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</si>
  <si>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</si>
  <si>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</si>
  <si>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</si>
  <si>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</si>
  <si>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</si>
  <si>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</si>
  <si>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</si>
  <si>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</si>
  <si>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</si>
  <si>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</si>
  <si>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</si>
  <si>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</si>
  <si>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</si>
  <si>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</si>
  <si>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</si>
  <si>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</si>
  <si>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</si>
  <si>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</si>
  <si>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</si>
  <si>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</si>
  <si>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</si>
  <si>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</si>
  <si>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</si>
  <si>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</si>
  <si>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</si>
  <si>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</si>
  <si>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</si>
  <si>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</si>
  <si>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</si>
  <si>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</si>
  <si>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</si>
  <si>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</si>
  <si>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</si>
  <si>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</si>
  <si>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</si>
  <si>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</si>
  <si>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</si>
  <si>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</si>
  <si>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</si>
  <si>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</si>
  <si>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</si>
  <si>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</si>
  <si>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</si>
  <si>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</si>
  <si>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</si>
  <si>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</si>
  <si>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</si>
  <si>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</si>
  <si>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</si>
  <si>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</si>
  <si>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</si>
  <si>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</si>
  <si>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</si>
  <si>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</si>
  <si>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</si>
  <si>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</si>
  <si>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</si>
  <si>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</si>
  <si>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</si>
  <si>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</si>
  <si>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</si>
  <si>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</si>
  <si>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</si>
  <si>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</si>
  <si>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</si>
  <si>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</si>
  <si>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</si>
  <si>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</si>
  <si>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</si>
  <si>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</si>
  <si>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</si>
  <si>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</si>
  <si>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</si>
  <si>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</si>
  <si>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</si>
  <si>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</si>
  <si>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</si>
  <si>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</si>
  <si>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</si>
  <si>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</si>
  <si>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</si>
  <si>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</si>
  <si>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</si>
  <si>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</si>
  <si>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</si>
  <si>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</si>
  <si>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</si>
  <si>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</si>
  <si>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</si>
  <si>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</si>
  <si>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</si>
  <si>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</si>
  <si>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</si>
  <si>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</si>
  <si>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</si>
  <si>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</si>
  <si>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</si>
  <si>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</si>
  <si>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</si>
  <si>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</si>
  <si>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</si>
  <si>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</si>
  <si>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</si>
  <si>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</si>
  <si>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</si>
  <si>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</si>
  <si>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</si>
  <si>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</si>
  <si>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</si>
  <si>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</si>
  <si>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</si>
  <si>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</si>
  <si>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</si>
  <si>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</si>
  <si>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</si>
  <si>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</si>
  <si>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</si>
  <si>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</si>
  <si>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</si>
  <si>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</si>
  <si>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</si>
  <si>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</si>
  <si>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</si>
  <si>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</si>
  <si>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</si>
  <si>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</si>
  <si>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</si>
  <si>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</si>
  <si>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</si>
  <si>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</si>
  <si>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</si>
  <si>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</si>
  <si>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</si>
  <si>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</si>
  <si>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</si>
  <si>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</si>
  <si>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</si>
  <si>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</si>
  <si>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</si>
  <si>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</si>
  <si>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</si>
  <si>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</si>
  <si>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</si>
  <si>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</si>
  <si>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</si>
  <si>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</si>
  <si>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</si>
  <si>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</si>
  <si>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</si>
  <si>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</si>
  <si>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</si>
  <si>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</si>
  <si>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</si>
  <si>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</si>
  <si>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</si>
  <si>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</si>
  <si>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</si>
  <si>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</si>
  <si>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</si>
  <si>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</si>
  <si>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</si>
  <si>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</si>
  <si>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</si>
  <si>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</si>
  <si>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</si>
  <si>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</si>
  <si>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</si>
  <si>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</si>
  <si>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</si>
  <si>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</si>
  <si>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</si>
  <si>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</si>
  <si>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</si>
  <si>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</si>
  <si>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</si>
  <si>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</si>
  <si>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</si>
  <si>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</si>
  <si>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</si>
  <si>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</si>
  <si>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</si>
  <si>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</si>
  <si>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</si>
  <si>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</si>
  <si>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</si>
  <si>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</si>
  <si>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</si>
  <si>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</si>
  <si>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</si>
  <si>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</si>
  <si>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</si>
  <si>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</si>
  <si>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</si>
  <si>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</si>
  <si>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</si>
  <si>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</si>
  <si>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</si>
  <si>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</si>
  <si>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</si>
  <si>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</si>
  <si>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</si>
  <si>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</si>
  <si>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</si>
  <si>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</si>
  <si>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</si>
  <si>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</si>
  <si>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</si>
  <si>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</si>
  <si>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</si>
  <si>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</si>
  <si>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</si>
  <si>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</si>
  <si>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</si>
  <si>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</si>
  <si>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</si>
  <si>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</si>
  <si>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</si>
  <si>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</si>
  <si>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</si>
  <si>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</si>
  <si>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</si>
  <si>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</si>
  <si>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</si>
  <si>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</si>
  <si>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</si>
  <si>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</si>
  <si>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</si>
  <si>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</si>
  <si>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</si>
  <si>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</si>
  <si>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</si>
  <si>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</si>
  <si>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</si>
  <si>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</si>
  <si>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</si>
  <si>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</si>
  <si>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</si>
  <si>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</si>
  <si>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</si>
  <si>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</si>
  <si>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</si>
  <si>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</si>
  <si>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</si>
  <si>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</si>
  <si>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</si>
  <si>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</si>
  <si>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</si>
  <si>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</si>
  <si>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</si>
  <si>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</si>
  <si>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</si>
  <si>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</si>
  <si>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</si>
  <si>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</si>
  <si>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</si>
  <si>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</si>
  <si>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</si>
  <si>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</si>
  <si>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</si>
  <si>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</si>
  <si>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</si>
  <si>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</si>
  <si>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</si>
  <si>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</si>
  <si>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</si>
  <si>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</si>
  <si>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</si>
  <si>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</si>
  <si>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</si>
  <si>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</si>
  <si>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</si>
  <si>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</si>
  <si>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</si>
  <si>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</si>
  <si>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</si>
  <si>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</si>
  <si>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</si>
  <si>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</si>
  <si>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</si>
  <si>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</si>
  <si>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</si>
  <si>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</si>
  <si>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</si>
  <si>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</si>
  <si>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</si>
  <si>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</si>
  <si>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</si>
  <si>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</si>
  <si>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</si>
  <si>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</si>
  <si>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</si>
  <si>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</si>
  <si>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</si>
  <si>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</si>
  <si>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</si>
  <si>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</si>
  <si>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</si>
  <si>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</si>
  <si>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</si>
  <si>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</si>
  <si>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</si>
  <si>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</si>
  <si>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</si>
  <si>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</si>
  <si>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</si>
  <si>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</si>
  <si>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</si>
  <si>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</si>
  <si>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</si>
  <si>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</si>
  <si>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</si>
  <si>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</si>
  <si>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</si>
  <si>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</si>
  <si>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</si>
  <si>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</si>
  <si>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</si>
  <si>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</si>
  <si>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</si>
  <si>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</si>
  <si>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</si>
  <si>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</si>
  <si>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</si>
  <si>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</si>
  <si>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</si>
  <si>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</si>
  <si>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</si>
  <si>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</si>
  <si>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</si>
  <si>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</si>
  <si>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</si>
  <si>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</si>
  <si>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</si>
  <si>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</si>
  <si>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</si>
  <si>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</si>
  <si>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</si>
  <si>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</si>
  <si>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</si>
  <si>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</si>
  <si>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</si>
  <si>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</si>
  <si>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</si>
  <si>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</si>
  <si>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</si>
  <si>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</si>
  <si>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</si>
  <si>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</si>
  <si>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</si>
  <si>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</si>
  <si>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</si>
  <si>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</si>
  <si>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</si>
  <si>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</si>
  <si>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</si>
  <si>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</si>
  <si>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</si>
  <si>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</si>
  <si>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</si>
  <si>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</si>
  <si>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</si>
  <si>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</si>
  <si>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</si>
  <si>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</si>
  <si>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</si>
  <si>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</si>
  <si>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</si>
  <si>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</si>
  <si>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</si>
  <si>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</si>
  <si>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</si>
  <si>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</si>
  <si>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</si>
  <si>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</si>
  <si>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</si>
  <si>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</si>
  <si>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</si>
  <si>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</si>
  <si>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</si>
  <si>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</si>
  <si>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</si>
  <si>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</si>
  <si>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</si>
  <si>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</si>
  <si>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</si>
  <si>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</si>
  <si>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</si>
  <si>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</si>
  <si>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</si>
  <si>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</si>
  <si>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</si>
  <si>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</si>
  <si>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</si>
  <si>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</si>
  <si>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</si>
  <si>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</si>
  <si>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</si>
  <si>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</si>
  <si>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</si>
  <si>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</si>
  <si>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</si>
  <si>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</si>
  <si>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</si>
  <si>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</si>
  <si>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</si>
  <si>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</si>
  <si>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</si>
  <si>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</si>
  <si>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</si>
  <si>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</si>
  <si>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</si>
  <si>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</si>
  <si>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</si>
  <si>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</si>
  <si>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</si>
  <si>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</si>
  <si>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</si>
  <si>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</si>
  <si>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</si>
  <si>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</si>
  <si>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</si>
  <si>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</si>
  <si>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</si>
  <si>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</si>
  <si>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</si>
  <si>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</si>
  <si>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</si>
  <si>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</si>
  <si>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</si>
  <si>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</si>
  <si>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</si>
  <si>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</si>
  <si>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</si>
  <si>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</si>
  <si>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</si>
  <si>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</si>
  <si>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</si>
  <si>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</si>
  <si>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</si>
  <si>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</si>
  <si>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</si>
  <si>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</si>
  <si>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</si>
  <si>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</si>
  <si>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</si>
  <si>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</si>
  <si>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</si>
  <si>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</si>
  <si>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</si>
  <si>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</si>
  <si>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</si>
  <si>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</si>
  <si>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</si>
  <si>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</si>
  <si>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</si>
  <si>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</si>
  <si>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</si>
  <si>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</si>
  <si>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</si>
  <si>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</si>
  <si>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</si>
  <si>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</si>
  <si>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</si>
  <si>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</si>
  <si>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</si>
  <si>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</si>
  <si>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</si>
  <si>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</si>
  <si>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</si>
  <si>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</si>
  <si>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</si>
  <si>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</si>
  <si>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</si>
  <si>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</si>
  <si>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</si>
  <si>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</si>
  <si>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</si>
  <si>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</si>
  <si>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</si>
  <si>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</si>
  <si>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</si>
  <si>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</si>
  <si>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</si>
  <si>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</si>
  <si>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</si>
  <si>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</si>
  <si>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</si>
  <si>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</si>
  <si>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</si>
  <si>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</si>
  <si>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</si>
  <si>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</si>
  <si>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</si>
  <si>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</si>
  <si>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</si>
  <si>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</si>
  <si>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</si>
  <si>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</si>
  <si>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</si>
  <si>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</si>
  <si>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</si>
  <si>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</si>
  <si>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</si>
  <si>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</si>
  <si>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</si>
  <si>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</si>
  <si>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</si>
  <si>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</si>
  <si>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</si>
  <si>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</si>
  <si>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</si>
  <si>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</si>
  <si>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</si>
  <si>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</si>
  <si>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</si>
  <si>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</si>
  <si>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</si>
  <si>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</si>
  <si>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</si>
  <si>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</si>
  <si>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</si>
  <si>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</si>
  <si>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</si>
  <si>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</si>
  <si>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</si>
  <si>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</si>
  <si>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</si>
  <si>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</si>
  <si>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</si>
  <si>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</si>
  <si>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</si>
  <si>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</si>
  <si>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</si>
  <si>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</si>
  <si>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</si>
  <si>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</si>
  <si>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</si>
  <si>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</si>
  <si>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</si>
  <si>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</si>
  <si>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</si>
  <si>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</si>
  <si>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</si>
  <si>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</si>
  <si>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</si>
  <si>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</si>
  <si>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</si>
  <si>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</si>
  <si>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</si>
  <si>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</si>
  <si>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</si>
  <si>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</si>
  <si>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</si>
  <si>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</si>
  <si>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</si>
  <si>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</si>
  <si>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</si>
  <si>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</si>
  <si>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</si>
  <si>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</si>
  <si>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</si>
  <si>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</si>
  <si>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</si>
  <si>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</si>
  <si>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</si>
  <si>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</si>
  <si>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</si>
  <si>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</si>
  <si>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</si>
  <si>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</si>
  <si>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</si>
  <si>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</si>
  <si>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</si>
  <si>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</si>
  <si>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</si>
  <si>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</si>
  <si>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</si>
  <si>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</si>
  <si>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</si>
  <si>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</si>
  <si>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</si>
  <si>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</si>
  <si>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</si>
  <si>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</si>
  <si>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</si>
  <si>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</si>
  <si>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</si>
  <si>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</si>
  <si>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</si>
  <si>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</si>
  <si>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</si>
  <si>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</si>
  <si>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</si>
  <si>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</si>
  <si>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</si>
  <si>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</si>
  <si>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</si>
  <si>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</si>
  <si>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</si>
  <si>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</si>
  <si>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</si>
  <si>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</si>
  <si>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</si>
  <si>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</si>
  <si>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</si>
  <si>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</si>
  <si>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</si>
  <si>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</si>
  <si>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</si>
  <si>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</si>
  <si>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</si>
  <si>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</si>
  <si>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</si>
  <si>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</si>
  <si>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</si>
  <si>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</si>
  <si>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</si>
  <si>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</si>
  <si>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</si>
  <si>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</si>
  <si>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</si>
  <si>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</si>
  <si>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</si>
  <si>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</si>
  <si>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</si>
  <si>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</si>
  <si>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</si>
  <si>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</si>
  <si>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</si>
  <si>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</si>
  <si>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</si>
  <si>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</si>
  <si>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</si>
  <si>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</si>
  <si>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</si>
  <si>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</si>
  <si>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</si>
  <si>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</si>
  <si>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</si>
  <si>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</si>
  <si>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</si>
  <si>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</si>
  <si>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</si>
  <si>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</si>
  <si>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</si>
  <si>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</si>
  <si>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</si>
  <si>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</si>
  <si>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</si>
  <si>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</si>
  <si>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</si>
  <si>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</si>
  <si>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</si>
  <si>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</si>
  <si>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</si>
  <si>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</si>
  <si>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</si>
  <si>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</si>
  <si>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</si>
  <si>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</si>
  <si>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</si>
  <si>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</si>
  <si>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</si>
  <si>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</si>
  <si>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</si>
  <si>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</si>
  <si>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</si>
  <si>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</si>
  <si>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</si>
  <si>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</si>
  <si>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</si>
  <si>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</si>
  <si>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</si>
  <si>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</si>
  <si>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</si>
  <si>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</si>
  <si>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</si>
  <si>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</si>
  <si>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</si>
  <si>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</si>
  <si>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</si>
  <si>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</si>
  <si>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</si>
  <si>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</si>
  <si>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</si>
  <si>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</si>
  <si>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</si>
  <si>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</si>
  <si>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</si>
  <si>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</si>
  <si>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</si>
  <si>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</si>
  <si>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</si>
  <si>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</si>
  <si>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</si>
  <si>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</si>
  <si>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</si>
  <si>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</si>
  <si>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</si>
  <si>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</si>
  <si>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</si>
  <si>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</si>
  <si>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</si>
  <si>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</si>
  <si>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</si>
  <si>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</si>
  <si>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</si>
  <si>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</si>
  <si>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</si>
  <si>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</si>
  <si>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</si>
  <si>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</si>
  <si>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</si>
  <si>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</si>
  <si>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</si>
  <si>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</si>
  <si>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</si>
  <si>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</si>
  <si>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</si>
  <si>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</si>
  <si>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</si>
  <si>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</si>
  <si>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</si>
  <si>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</si>
  <si>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</si>
  <si>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</si>
  <si>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</si>
  <si>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</si>
  <si>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</si>
  <si>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</si>
  <si>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</si>
  <si>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</si>
  <si>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</si>
  <si>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</si>
  <si>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</si>
  <si>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</si>
  <si>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</si>
  <si>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</si>
  <si>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</si>
  <si>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</si>
  <si>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</si>
  <si>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</si>
  <si>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</si>
  <si>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</si>
  <si>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</si>
  <si>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</si>
  <si>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</si>
  <si>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</si>
  <si>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</si>
  <si>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</si>
  <si>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</si>
  <si>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</si>
  <si>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</si>
  <si>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</si>
  <si>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</si>
  <si>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</si>
  <si>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</si>
  <si>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</si>
  <si>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</si>
  <si>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</si>
  <si>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</si>
  <si>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</si>
  <si>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</si>
  <si>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</si>
  <si>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</si>
  <si>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</si>
  <si>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</si>
  <si>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</si>
  <si>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</si>
  <si>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</si>
  <si>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</si>
  <si>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</si>
  <si>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</si>
  <si>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</si>
  <si>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</si>
  <si>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</si>
  <si>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</si>
  <si>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</si>
  <si>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</si>
  <si>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</si>
  <si>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</si>
  <si>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</si>
  <si>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</si>
  <si>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</si>
  <si>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</si>
  <si>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</si>
  <si>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</si>
  <si>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</si>
  <si>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</si>
  <si>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</si>
  <si>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</si>
  <si>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</si>
  <si>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</si>
  <si>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</si>
  <si>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</si>
  <si>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</si>
  <si>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</si>
  <si>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</si>
  <si>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</si>
  <si>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</si>
  <si>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</si>
  <si>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</si>
  <si>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</si>
  <si>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</si>
  <si>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</si>
  <si>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</si>
  <si>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</si>
  <si>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</si>
  <si>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</si>
  <si>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</si>
  <si>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</si>
  <si>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</si>
  <si>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</si>
  <si>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</si>
  <si>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</si>
  <si>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</si>
  <si>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</si>
  <si>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</si>
  <si>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</si>
  <si>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</si>
  <si>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</si>
  <si>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</si>
  <si>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</si>
  <si>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</si>
  <si>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</si>
  <si>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</si>
  <si>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</si>
  <si>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</si>
  <si>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</si>
  <si>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</si>
  <si>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</si>
  <si>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</si>
  <si>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</si>
  <si>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</si>
  <si>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</si>
  <si>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</si>
  <si>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</si>
  <si>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</si>
  <si>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</si>
  <si>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</si>
  <si>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</si>
  <si>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</si>
  <si>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</si>
  <si>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</si>
  <si>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</si>
  <si>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</si>
  <si>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</si>
  <si>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</si>
  <si>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</si>
  <si>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</si>
  <si>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</si>
  <si>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</si>
  <si>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</si>
  <si>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</si>
  <si>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</si>
  <si>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</si>
  <si>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</si>
  <si>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</si>
  <si>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</si>
  <si>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</si>
  <si>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</si>
  <si>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</si>
  <si>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</si>
  <si>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</si>
  <si>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</si>
  <si>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</si>
  <si>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</si>
  <si>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</si>
  <si>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</si>
  <si>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</si>
  <si>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</si>
  <si>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</si>
  <si>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</si>
  <si>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</si>
  <si>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</si>
  <si>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</si>
  <si>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</si>
  <si>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</si>
  <si>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</si>
  <si>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</si>
  <si>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</si>
  <si>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</si>
  <si>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</si>
  <si>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</si>
  <si>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</si>
  <si>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</si>
  <si>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</si>
  <si>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</si>
  <si>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</si>
  <si>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</si>
  <si>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</si>
  <si>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</si>
  <si>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</si>
  <si>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</si>
  <si>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</si>
  <si>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</si>
  <si>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</si>
  <si>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</si>
  <si>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</si>
  <si>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</si>
  <si>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</si>
  <si>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</si>
  <si>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</si>
  <si>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</si>
  <si>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</si>
  <si>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</si>
  <si>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</si>
  <si>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</si>
  <si>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</si>
  <si>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</si>
  <si>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</si>
  <si>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</si>
  <si>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</si>
  <si>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</si>
  <si>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</si>
  <si>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</si>
  <si>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</si>
  <si>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</si>
  <si>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</si>
  <si>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</si>
  <si>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</si>
  <si>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</si>
  <si>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</si>
  <si>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</si>
  <si>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</si>
  <si>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</si>
  <si>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</si>
  <si>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</si>
  <si>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</si>
  <si>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</si>
  <si>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</si>
  <si>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</si>
  <si>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</si>
  <si>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</si>
  <si>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</si>
  <si>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</si>
  <si>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</si>
  <si>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</si>
  <si>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</si>
  <si>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</si>
  <si>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</si>
  <si>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</si>
  <si>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</si>
  <si>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</si>
  <si>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</si>
  <si>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</si>
  <si>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</si>
  <si>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</si>
  <si>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</si>
  <si>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</si>
  <si>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</si>
  <si>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</si>
  <si>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</si>
  <si>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</si>
  <si>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</si>
  <si>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</si>
  <si>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</si>
  <si>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</si>
  <si>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</si>
  <si>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</si>
  <si>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</si>
  <si>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</si>
  <si>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</si>
  <si>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</si>
  <si>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</si>
  <si>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</si>
  <si>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</si>
  <si>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</si>
  <si>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</si>
  <si>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</si>
  <si>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</si>
  <si>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</si>
  <si>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</si>
  <si>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</si>
  <si>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</si>
  <si>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</si>
  <si>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</si>
  <si>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</si>
  <si>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</si>
  <si>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</si>
  <si>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</si>
  <si>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</si>
  <si>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</si>
  <si>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</si>
  <si>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</si>
  <si>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</si>
  <si>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</si>
  <si>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</si>
  <si>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</si>
  <si>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</si>
  <si>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</si>
  <si>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</si>
  <si>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</si>
  <si>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</si>
  <si>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</si>
  <si>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</si>
  <si>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</si>
  <si>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</si>
  <si>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</si>
  <si>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</si>
  <si>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</si>
  <si>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</si>
  <si>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</si>
  <si>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</si>
  <si>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</si>
  <si>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</si>
  <si>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</si>
  <si>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</si>
  <si>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</si>
  <si>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</si>
  <si>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</si>
  <si>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</si>
  <si>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</si>
  <si>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</si>
  <si>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</si>
  <si>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</si>
  <si>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</si>
  <si>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</si>
  <si>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</si>
  <si>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</si>
  <si>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</si>
  <si>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</si>
  <si>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</si>
  <si>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</si>
  <si>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</si>
  <si>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</si>
  <si>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</si>
  <si>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</si>
  <si>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</si>
  <si>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</si>
  <si>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</si>
  <si>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</si>
  <si>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</si>
  <si>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</si>
  <si>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</si>
  <si>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</si>
  <si>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</si>
  <si>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</si>
  <si>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</si>
  <si>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</si>
  <si>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</si>
  <si>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</si>
  <si>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</si>
  <si>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</si>
  <si>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</si>
  <si>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</si>
  <si>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</si>
  <si>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</si>
  <si>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</si>
  <si>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</si>
  <si>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</si>
  <si>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</si>
  <si>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</si>
  <si>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</si>
  <si>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</si>
  <si>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</si>
  <si>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</si>
  <si>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</si>
  <si>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</si>
  <si>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</si>
  <si>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</si>
  <si>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</si>
  <si>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</si>
  <si>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</si>
  <si>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</si>
  <si>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</si>
  <si>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</si>
  <si>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</si>
  <si>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</si>
  <si>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</si>
  <si>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</si>
  <si>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</si>
  <si>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</si>
  <si>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</si>
  <si>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</si>
  <si>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</si>
  <si>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</si>
  <si>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</si>
  <si>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</si>
  <si>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</si>
  <si>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</si>
  <si>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</si>
  <si>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</si>
  <si>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</si>
  <si>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</si>
  <si>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</si>
  <si>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</si>
  <si>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</si>
  <si>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</si>
  <si>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</si>
  <si>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</si>
  <si>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</si>
  <si>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</si>
  <si>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</si>
  <si>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</si>
  <si>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</si>
  <si>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</si>
  <si>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</si>
  <si>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</si>
  <si>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</si>
  <si>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</si>
  <si>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</si>
  <si>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</si>
  <si>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</si>
  <si>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</si>
  <si>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</si>
  <si>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</si>
  <si>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</si>
  <si>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</si>
  <si>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</si>
  <si>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</si>
  <si>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</si>
  <si>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</si>
  <si>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</si>
  <si>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</si>
  <si>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</si>
  <si>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</si>
  <si>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</si>
  <si>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</si>
  <si>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</si>
  <si>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</si>
  <si>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</si>
  <si>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</si>
  <si>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</si>
  <si>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</si>
  <si>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</si>
  <si>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</si>
  <si>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</si>
  <si>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</si>
  <si>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</si>
  <si>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</si>
  <si>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</si>
  <si>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</si>
  <si>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</si>
  <si>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</si>
  <si>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</si>
  <si>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</si>
  <si>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</si>
  <si>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</si>
  <si>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</si>
  <si>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</si>
  <si>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</si>
  <si>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</si>
  <si>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</si>
  <si>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</si>
  <si>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</si>
  <si>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</si>
  <si>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</si>
  <si>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</si>
  <si>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</si>
  <si>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</si>
  <si>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</si>
  <si>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</si>
  <si>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</si>
  <si>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</si>
  <si>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</si>
  <si>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</si>
  <si>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</si>
  <si>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</si>
  <si>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</si>
  <si>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</si>
  <si>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</si>
  <si>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</si>
  <si>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</si>
  <si>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</si>
  <si>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</si>
  <si>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</si>
  <si>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</si>
  <si>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</si>
  <si>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</si>
  <si>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</si>
  <si>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</si>
  <si>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</si>
  <si>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</si>
  <si>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</si>
  <si>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</si>
  <si>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</si>
  <si>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</si>
  <si>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</si>
  <si>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</si>
  <si>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</si>
  <si>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</si>
  <si>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</si>
  <si>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</si>
  <si>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</si>
  <si>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</si>
  <si>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</si>
  <si>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</si>
  <si>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</si>
  <si>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</si>
  <si>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</si>
  <si>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</si>
  <si>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</si>
  <si>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</si>
  <si>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</si>
  <si>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</si>
  <si>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</si>
  <si>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</si>
  <si>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</si>
  <si>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</si>
  <si>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</si>
  <si>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</si>
  <si>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</si>
  <si>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</si>
  <si>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</si>
  <si>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</si>
  <si>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</si>
  <si>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</si>
  <si>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</si>
  <si>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</si>
  <si>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</si>
  <si>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</si>
  <si>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</si>
  <si>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</si>
  <si>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</si>
  <si>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</si>
  <si>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</si>
  <si>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</si>
  <si>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</si>
  <si>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</si>
  <si>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</si>
  <si>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</si>
  <si>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</si>
  <si>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</si>
  <si>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</si>
  <si>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</si>
  <si>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</si>
  <si>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</si>
  <si>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</si>
  <si>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</si>
  <si>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</si>
  <si>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</si>
  <si>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</si>
  <si>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</si>
  <si>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</si>
  <si>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</si>
  <si>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</si>
  <si>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</si>
  <si>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</si>
  <si>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</si>
  <si>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</si>
  <si>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</si>
  <si>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</si>
  <si>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</si>
  <si>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</si>
  <si>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</si>
  <si>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</si>
  <si>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</si>
  <si>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</si>
  <si>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</si>
  <si>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</si>
  <si>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</si>
  <si>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</si>
  <si>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</si>
  <si>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</si>
  <si>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</si>
  <si>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</si>
  <si>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</si>
  <si>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</si>
  <si>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</si>
  <si>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</si>
  <si>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</si>
  <si>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</si>
  <si>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</si>
  <si>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</si>
  <si>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</si>
  <si>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</si>
  <si>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</si>
  <si>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</si>
  <si>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</si>
  <si>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</si>
  <si>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</si>
  <si>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</si>
  <si>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</si>
  <si>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</si>
  <si>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</si>
  <si>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</si>
  <si>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</si>
  <si>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</si>
  <si>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</si>
  <si>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</si>
  <si>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</si>
  <si>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</si>
  <si>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</si>
  <si>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</si>
  <si>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</si>
  <si>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</si>
  <si>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</si>
  <si>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</si>
  <si>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</si>
  <si>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</si>
  <si>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</si>
  <si>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</si>
  <si>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</si>
  <si>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</si>
  <si>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</si>
  <si>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</si>
  <si>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</si>
  <si>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</si>
  <si>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</si>
  <si>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</si>
  <si>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</si>
  <si>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</si>
  <si>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</si>
  <si>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</si>
  <si>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</si>
  <si>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</si>
  <si>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</si>
  <si>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</si>
  <si>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</si>
  <si>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</si>
  <si>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</si>
  <si>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</si>
  <si>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</si>
  <si>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</si>
  <si>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</si>
  <si>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</si>
  <si>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</si>
  <si>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</si>
  <si>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</si>
  <si>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</si>
  <si>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</si>
  <si>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</si>
  <si>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</si>
  <si>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</si>
  <si>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</si>
  <si>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</si>
  <si>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</si>
  <si>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</si>
  <si>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</si>
  <si>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</si>
  <si>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</si>
  <si>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</si>
  <si>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</si>
  <si>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</si>
  <si>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</si>
  <si>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</si>
  <si>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</si>
  <si>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</si>
  <si>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</si>
  <si>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</si>
  <si>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</si>
  <si>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</si>
  <si>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</si>
  <si>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</si>
  <si>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</si>
  <si>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</si>
  <si>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</si>
  <si>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</si>
  <si>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</si>
  <si>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</si>
  <si>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</si>
  <si>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</si>
  <si>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</si>
  <si>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</si>
  <si>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</si>
  <si>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</si>
  <si>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</si>
  <si>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</si>
  <si>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</si>
  <si>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</si>
  <si>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</si>
  <si>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</si>
  <si>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</si>
  <si>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</si>
  <si>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</si>
  <si>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</si>
  <si>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</si>
  <si>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</si>
  <si>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</si>
  <si>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</si>
  <si>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</si>
  <si>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</si>
  <si>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</si>
  <si>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</si>
  <si>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</si>
  <si>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</si>
  <si>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</si>
  <si>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</si>
  <si>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</si>
  <si>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</si>
  <si>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</si>
  <si>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</si>
  <si>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</si>
  <si>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</si>
  <si>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</si>
  <si>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</si>
  <si>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</si>
  <si>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</si>
  <si>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</si>
  <si>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</si>
  <si>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</si>
  <si>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</si>
  <si>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</si>
  <si>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</si>
  <si>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</si>
  <si>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</si>
  <si>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</si>
  <si>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</si>
  <si>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</si>
  <si>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</si>
  <si>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</si>
  <si>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</si>
  <si>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</si>
  <si>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</si>
  <si>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</si>
  <si>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</si>
  <si>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</si>
  <si>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</si>
  <si>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</si>
  <si>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</si>
  <si>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</si>
  <si>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</si>
  <si>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</si>
  <si>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</si>
  <si>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</si>
  <si>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</si>
  <si>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</si>
  <si>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</si>
  <si>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</si>
  <si>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</si>
  <si>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</si>
  <si>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</si>
  <si>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</si>
  <si>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</si>
  <si>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</si>
  <si>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</si>
  <si>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</si>
  <si>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</si>
  <si>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</si>
  <si>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</si>
  <si>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</si>
  <si>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</si>
  <si>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</si>
  <si>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</si>
  <si>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</si>
  <si>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</si>
  <si>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</si>
  <si>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</si>
  <si>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</si>
  <si>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</si>
  <si>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</si>
  <si>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</si>
  <si>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</si>
  <si>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</si>
  <si>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</si>
  <si>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</si>
  <si>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</si>
  <si>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</si>
  <si>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</si>
  <si>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</si>
  <si>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</si>
  <si>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</si>
  <si>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</si>
  <si>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</si>
  <si>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</si>
  <si>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</si>
  <si>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</si>
  <si>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</si>
  <si>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</si>
  <si>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</si>
  <si>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</si>
  <si>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</si>
  <si>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</si>
  <si>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</si>
  <si>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</si>
  <si>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</si>
  <si>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</si>
  <si>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</si>
  <si>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</si>
  <si>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</si>
  <si>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</si>
  <si>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</si>
  <si>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</si>
  <si>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</si>
  <si>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</si>
  <si>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</si>
  <si>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</si>
  <si>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</si>
  <si>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</si>
  <si>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</si>
  <si>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</si>
  <si>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</si>
  <si>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</si>
  <si>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</si>
  <si>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</si>
  <si>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</si>
  <si>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</si>
  <si>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</si>
  <si>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</si>
  <si>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</si>
  <si>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</si>
  <si>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</si>
  <si>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</si>
  <si>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</si>
  <si>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</si>
  <si>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</si>
  <si>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</si>
  <si>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</si>
  <si>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</si>
  <si>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</si>
  <si>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</si>
  <si>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</si>
  <si>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</si>
  <si>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</si>
  <si>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</si>
  <si>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</si>
  <si>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</si>
  <si>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</si>
  <si>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</si>
  <si>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</si>
  <si>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</si>
  <si>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</si>
  <si>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</si>
  <si>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</si>
  <si>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</si>
  <si>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</si>
  <si>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</si>
  <si>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</si>
  <si>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</si>
  <si>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</si>
  <si>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</si>
  <si>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</si>
  <si>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</si>
  <si>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</si>
  <si>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</si>
  <si>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</si>
  <si>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</si>
  <si>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</si>
  <si>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</si>
  <si>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</si>
  <si>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</si>
  <si>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</si>
  <si>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</si>
  <si>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</si>
  <si>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</si>
  <si>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</si>
  <si>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</si>
  <si>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</si>
  <si>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</si>
  <si>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</si>
  <si>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</si>
  <si>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</si>
  <si>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</si>
  <si>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</si>
  <si>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</si>
  <si>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</si>
  <si>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</si>
  <si>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</si>
  <si>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</si>
  <si>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</si>
  <si>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</si>
  <si>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</si>
  <si>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</si>
  <si>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</si>
  <si>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</si>
  <si>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</si>
  <si>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</si>
  <si>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</si>
  <si>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</si>
  <si>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</si>
  <si>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</si>
  <si>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</si>
  <si>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</si>
  <si>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</si>
  <si>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</si>
  <si>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</si>
  <si>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</si>
  <si>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</si>
  <si>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</si>
  <si>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</si>
  <si>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</si>
  <si>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</si>
  <si>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</si>
  <si>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</si>
  <si>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</si>
  <si>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</si>
  <si>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</si>
  <si>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</si>
  <si>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</si>
  <si>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</si>
  <si>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</si>
  <si>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</si>
  <si>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</si>
  <si>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</si>
  <si>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</si>
  <si>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</si>
  <si>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</si>
  <si>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</si>
  <si>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</si>
  <si>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</si>
  <si>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</si>
  <si>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</si>
  <si>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</si>
  <si>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</si>
  <si>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</si>
  <si>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</si>
  <si>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</si>
  <si>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</si>
  <si>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</si>
  <si>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</si>
  <si>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</si>
  <si>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</si>
  <si>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</si>
  <si>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</si>
  <si>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</si>
  <si>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</si>
  <si>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</si>
  <si>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</si>
  <si>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</si>
  <si>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</si>
  <si>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</si>
  <si>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</si>
  <si>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</si>
  <si>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</si>
  <si>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</si>
  <si>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</si>
  <si>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</si>
  <si>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</si>
  <si>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</si>
  <si>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</si>
  <si>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</si>
  <si>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</si>
  <si>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</si>
  <si>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</si>
  <si>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</si>
  <si>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</si>
  <si>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</si>
  <si>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</si>
  <si>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</si>
  <si>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</si>
  <si>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</si>
  <si>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</si>
  <si>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</si>
  <si>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</si>
  <si>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</si>
  <si>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</si>
  <si>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</si>
  <si>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</si>
  <si>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</si>
  <si>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</si>
  <si>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</si>
  <si>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</si>
  <si>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</si>
  <si>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</si>
  <si>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</si>
  <si>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</si>
  <si>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</si>
  <si>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</si>
  <si>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</si>
  <si>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</si>
  <si>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</si>
  <si>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</si>
  <si>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</si>
  <si>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</si>
  <si>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</si>
  <si>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</si>
  <si>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</si>
  <si>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</si>
  <si>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</si>
  <si>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</si>
  <si>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</si>
  <si>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</si>
  <si>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</si>
  <si>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</si>
  <si>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</si>
  <si>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</si>
  <si>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</si>
  <si>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</si>
  <si>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</si>
  <si>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</si>
  <si>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</si>
  <si>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</si>
  <si>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</si>
  <si>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</si>
  <si>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</si>
  <si>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</si>
  <si>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</si>
  <si>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</si>
  <si>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</si>
  <si>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</si>
  <si>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</si>
  <si>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</si>
  <si>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</si>
  <si>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</si>
  <si>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</si>
  <si>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</si>
  <si>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</si>
  <si>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</si>
  <si>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</si>
  <si>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</si>
  <si>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</si>
  <si>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</si>
  <si>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</si>
  <si>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</si>
  <si>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</si>
  <si>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</si>
  <si>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</si>
  <si>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</si>
  <si>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</si>
  <si>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</si>
  <si>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</si>
  <si>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</si>
  <si>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</si>
  <si>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</si>
  <si>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</si>
  <si>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</si>
  <si>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</si>
  <si>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</si>
  <si>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</si>
  <si>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</si>
  <si>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</si>
  <si>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</si>
  <si>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</si>
  <si>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</si>
  <si>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</si>
  <si>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</si>
  <si>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</si>
  <si>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</si>
  <si>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</si>
  <si>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</si>
  <si>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</si>
  <si>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</si>
  <si>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</si>
  <si>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</si>
  <si>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</si>
  <si>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</si>
  <si>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</si>
  <si>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</si>
  <si>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</si>
  <si>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</si>
  <si>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</si>
  <si>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</si>
  <si>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</si>
  <si>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</si>
  <si>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</si>
  <si>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</si>
  <si>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</si>
  <si>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</si>
  <si>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</si>
  <si>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</si>
  <si>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</si>
  <si>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</si>
  <si>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</si>
  <si>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</si>
  <si>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</si>
  <si>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</si>
  <si>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</si>
  <si>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</si>
  <si>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</si>
  <si>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</si>
  <si>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</si>
  <si>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</si>
  <si>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</si>
  <si>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</si>
  <si>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</si>
  <si>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</si>
  <si>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</si>
  <si>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</si>
  <si>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</si>
  <si>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</si>
  <si>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</si>
  <si>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</si>
  <si>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</si>
  <si>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</si>
  <si>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</si>
  <si>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</si>
  <si>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</si>
  <si>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</si>
  <si>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</si>
  <si>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</si>
  <si>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</si>
  <si>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</si>
  <si>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</si>
  <si>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</si>
  <si>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</si>
  <si>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</si>
  <si>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</si>
  <si>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</si>
  <si>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</si>
  <si>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</si>
  <si>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</si>
  <si>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</si>
  <si>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</si>
  <si>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</si>
  <si>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</si>
  <si>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</si>
  <si>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</si>
  <si>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</si>
  <si>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</si>
  <si>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</si>
  <si>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</si>
  <si>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</si>
  <si>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</si>
  <si>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</si>
  <si>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</si>
  <si>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</si>
  <si>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</si>
  <si>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</si>
  <si>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</si>
  <si>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</si>
  <si>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</si>
  <si>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</si>
  <si>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</si>
  <si>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</si>
  <si>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</si>
  <si>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</si>
  <si>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</si>
  <si>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</si>
  <si>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</si>
  <si>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</si>
  <si>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</si>
  <si>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</si>
  <si>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</si>
  <si>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</si>
  <si>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</si>
  <si>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</si>
  <si>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</si>
  <si>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</si>
  <si>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</si>
  <si>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</si>
  <si>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</si>
  <si>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</si>
  <si>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</si>
  <si>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</si>
  <si>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</si>
  <si>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</si>
  <si>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</si>
  <si>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</si>
  <si>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</si>
  <si>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</si>
  <si>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</si>
  <si>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</si>
  <si>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</si>
  <si>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</si>
  <si>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</si>
  <si>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</si>
  <si>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</si>
  <si>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</si>
  <si>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</si>
  <si>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</si>
  <si>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</si>
  <si>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</si>
  <si>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</si>
  <si>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</si>
  <si>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</si>
  <si>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</si>
  <si>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</si>
  <si>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</si>
  <si>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</si>
  <si>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</si>
  <si>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</si>
  <si>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</si>
  <si>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</si>
  <si>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</si>
  <si>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</si>
  <si>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</si>
  <si>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</si>
  <si>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</si>
  <si>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</si>
  <si>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</si>
  <si>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</si>
  <si>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</si>
  <si>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</si>
  <si>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</si>
  <si>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</si>
  <si>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</si>
  <si>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</si>
  <si>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</si>
  <si>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</si>
  <si>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</si>
  <si>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</si>
  <si>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</si>
  <si>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</si>
  <si>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</si>
  <si>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</si>
  <si>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</si>
  <si>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</si>
  <si>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</si>
  <si>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</si>
  <si>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</si>
  <si>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</si>
  <si>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</si>
  <si>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</si>
  <si>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</si>
  <si>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</si>
  <si>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</si>
  <si>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</si>
  <si>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</si>
  <si>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</si>
  <si>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</si>
  <si>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</si>
  <si>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</si>
  <si>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</si>
  <si>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</si>
  <si>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</si>
  <si>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</si>
  <si>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</si>
  <si>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</si>
  <si>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</si>
  <si>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</si>
  <si>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</si>
  <si>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</si>
  <si>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</si>
  <si>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</si>
  <si>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</si>
  <si>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</si>
  <si>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</si>
  <si>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</si>
  <si>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</si>
  <si>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</si>
  <si>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</si>
  <si>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</si>
  <si>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</si>
  <si>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</si>
  <si>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</si>
  <si>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</si>
  <si>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</si>
  <si>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</si>
  <si>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</si>
  <si>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</si>
  <si>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</si>
  <si>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</si>
  <si>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</si>
  <si>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</si>
  <si>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</si>
  <si>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</si>
  <si>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</si>
  <si>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</si>
  <si>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</si>
  <si>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</si>
  <si>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</si>
  <si>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</si>
  <si>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</si>
  <si>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</si>
  <si>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</si>
  <si>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</si>
  <si>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</si>
  <si>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</si>
  <si>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</si>
  <si>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</si>
  <si>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</si>
  <si>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</si>
  <si>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</si>
  <si>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</si>
  <si>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</si>
  <si>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</si>
  <si>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</si>
  <si>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</si>
  <si>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</si>
  <si>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</si>
  <si>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</si>
  <si>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</si>
  <si>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</si>
  <si>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</si>
  <si>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</si>
  <si>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</si>
  <si>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</si>
  <si>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</si>
  <si>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</si>
  <si>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</si>
  <si>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</si>
  <si>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</si>
  <si>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</si>
  <si>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</si>
  <si>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</si>
  <si>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</si>
  <si>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</si>
  <si>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</si>
  <si>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</si>
  <si>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</si>
  <si>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</si>
  <si>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</si>
  <si>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</si>
  <si>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</si>
  <si>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</si>
  <si>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</si>
  <si>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</si>
  <si>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</si>
  <si>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</si>
  <si>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</si>
  <si>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</si>
  <si>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</si>
  <si>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</si>
  <si>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</si>
  <si>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</si>
  <si>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</si>
  <si>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</si>
  <si>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</si>
  <si>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</si>
  <si>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</si>
  <si>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</si>
  <si>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</si>
  <si>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</si>
  <si>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</si>
  <si>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</si>
  <si>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</si>
  <si>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</si>
  <si>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</si>
  <si>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</si>
  <si>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</si>
  <si>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</si>
  <si>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</si>
  <si>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</si>
  <si>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</si>
  <si>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</si>
  <si>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</si>
  <si>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</si>
  <si>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</si>
  <si>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</si>
  <si>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</si>
  <si>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</si>
  <si>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</si>
  <si>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</si>
  <si>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</si>
  <si>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</si>
  <si>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</si>
  <si>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</si>
  <si>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</si>
  <si>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</si>
  <si>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</si>
  <si>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</si>
  <si>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</si>
  <si>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</si>
  <si>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</si>
  <si>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</si>
  <si>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</si>
  <si>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</si>
  <si>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</si>
  <si>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</si>
  <si>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</si>
  <si>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</si>
  <si>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</si>
  <si>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</si>
  <si>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</si>
  <si>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</si>
  <si>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</si>
  <si>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</si>
  <si>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</si>
  <si>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</si>
  <si>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</si>
  <si>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</si>
  <si>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</si>
  <si>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</si>
  <si>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</si>
  <si>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</si>
  <si>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</si>
  <si>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</si>
  <si>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</si>
  <si>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</si>
  <si>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</si>
  <si>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</si>
  <si>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</si>
  <si>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</si>
  <si>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</si>
  <si>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</si>
  <si>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</si>
  <si>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</si>
  <si>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</si>
  <si>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</si>
  <si>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</si>
  <si>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</si>
  <si>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</si>
  <si>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</si>
  <si>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</si>
  <si>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</si>
  <si>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</si>
  <si>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</si>
  <si>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</si>
  <si>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</si>
  <si>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</si>
  <si>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</si>
  <si>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</si>
  <si>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</si>
  <si>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</si>
  <si>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</si>
  <si>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</si>
  <si>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</si>
  <si>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</si>
  <si>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</si>
  <si>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</si>
  <si>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</si>
  <si>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</si>
  <si>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</si>
  <si>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</si>
  <si>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</si>
  <si>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</si>
  <si>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</si>
  <si>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</si>
  <si>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</si>
  <si>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</si>
  <si>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</si>
  <si>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</si>
  <si>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</si>
  <si>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</si>
  <si>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</si>
  <si>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</si>
  <si>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</si>
  <si>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</si>
  <si>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</si>
  <si>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</si>
  <si>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</si>
  <si>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</si>
  <si>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</si>
  <si>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</si>
  <si>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</si>
  <si>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</si>
  <si>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</si>
  <si>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</si>
  <si>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</si>
  <si>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</si>
  <si>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</si>
  <si>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</si>
  <si>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</si>
  <si>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</si>
  <si>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</si>
  <si>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</si>
  <si>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</si>
  <si>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</si>
  <si>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</si>
  <si>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</si>
  <si>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</si>
  <si>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</si>
  <si>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</si>
  <si>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</si>
  <si>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</si>
  <si>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</si>
  <si>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</si>
  <si>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</si>
  <si>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</si>
  <si>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</si>
  <si>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</si>
  <si>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</si>
  <si>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</si>
  <si>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</si>
  <si>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</si>
  <si>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</si>
  <si>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</si>
  <si>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</si>
  <si>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</si>
  <si>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</si>
  <si>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</si>
  <si>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</si>
  <si>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</si>
  <si>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</si>
  <si>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</si>
  <si>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</si>
  <si>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</si>
  <si>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</si>
  <si>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</si>
  <si>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</si>
  <si>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</si>
  <si>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</si>
  <si>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</si>
  <si>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</si>
  <si>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</si>
  <si>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</si>
  <si>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</si>
  <si>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</si>
  <si>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</si>
  <si>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</si>
  <si>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</si>
  <si>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</si>
  <si>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</si>
  <si>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</si>
  <si>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</si>
  <si>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</si>
  <si>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</si>
  <si>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</si>
  <si>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</si>
  <si>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</si>
  <si>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</si>
  <si>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</si>
  <si>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</si>
  <si>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</si>
  <si>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</si>
  <si>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</si>
  <si>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</si>
  <si>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</si>
  <si>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</si>
  <si>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</si>
  <si>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</si>
  <si>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</si>
  <si>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</si>
  <si>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</si>
  <si>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</si>
  <si>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</si>
  <si>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</si>
  <si>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</si>
  <si>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</si>
  <si>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</si>
  <si>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</si>
  <si>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</si>
  <si>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</si>
  <si>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</si>
  <si>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</si>
  <si>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</si>
  <si>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</si>
  <si>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</si>
  <si>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</si>
  <si>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</si>
  <si>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</si>
  <si>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</si>
  <si>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</si>
  <si>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</si>
  <si>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</si>
  <si>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</si>
  <si>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</si>
  <si>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</si>
  <si>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</si>
  <si>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</si>
  <si>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</si>
  <si>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</si>
  <si>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</si>
  <si>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</si>
  <si>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</si>
  <si>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</si>
  <si>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</si>
  <si>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</si>
  <si>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</si>
  <si>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</si>
  <si>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</si>
  <si>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</si>
  <si>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</si>
  <si>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</si>
  <si>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</si>
  <si>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</si>
  <si>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</si>
  <si>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</si>
  <si>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</si>
  <si>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</si>
  <si>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</si>
  <si>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</si>
  <si>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</si>
  <si>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</si>
  <si>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</si>
  <si>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</si>
  <si>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</si>
  <si>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</si>
  <si>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</si>
  <si>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</si>
  <si>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</si>
  <si>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</si>
  <si>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</si>
  <si>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</si>
  <si>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</si>
  <si>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</si>
  <si>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</si>
  <si>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</si>
  <si>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</si>
  <si>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</si>
  <si>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</si>
  <si>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</si>
  <si>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</si>
  <si>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</si>
  <si>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</si>
  <si>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</si>
  <si>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</si>
  <si>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</si>
  <si>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</si>
  <si>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</si>
  <si>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</si>
  <si>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</si>
  <si>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</si>
  <si>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</si>
  <si>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</si>
  <si>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</si>
  <si>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</si>
  <si>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</si>
  <si>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</si>
  <si>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</si>
  <si>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</si>
  <si>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</si>
  <si>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</si>
  <si>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</si>
  <si>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</si>
  <si>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</si>
  <si>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</si>
  <si>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</si>
  <si>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</si>
  <si>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</si>
  <si>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</si>
  <si>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</si>
  <si>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</si>
  <si>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</si>
  <si>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</si>
  <si>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</si>
  <si>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</si>
  <si>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</si>
  <si>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</si>
  <si>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</si>
  <si>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</si>
  <si>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</si>
  <si>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</si>
  <si>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</si>
  <si>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</si>
  <si>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</si>
  <si>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</si>
  <si>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</si>
  <si>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</si>
  <si>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</si>
  <si>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</si>
  <si>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</si>
  <si>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</si>
  <si>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</si>
  <si>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</si>
  <si>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</si>
  <si>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</si>
  <si>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</si>
  <si>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</si>
  <si>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</si>
  <si>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</si>
  <si>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</si>
  <si>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</si>
  <si>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</si>
  <si>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</si>
  <si>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</si>
  <si>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</si>
  <si>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</si>
  <si>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</si>
  <si>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</si>
  <si>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</si>
  <si>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</si>
  <si>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</si>
  <si>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</si>
  <si>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</si>
  <si>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</si>
  <si>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</si>
  <si>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</si>
  <si>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</si>
  <si>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</si>
  <si>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</si>
  <si>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</si>
  <si>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</si>
  <si>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</si>
  <si>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</si>
  <si>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</si>
  <si>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</si>
  <si>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</si>
  <si>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</si>
  <si>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</si>
  <si>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</si>
  <si>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</si>
  <si>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</si>
  <si>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</si>
  <si>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</si>
  <si>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</si>
  <si>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</si>
  <si>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</si>
  <si>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</si>
  <si>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</si>
  <si>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</si>
  <si>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</si>
  <si>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</si>
  <si>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</si>
  <si>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</si>
  <si>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</si>
  <si>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</si>
  <si>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</si>
  <si>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</si>
  <si>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</si>
  <si>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</si>
  <si>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</si>
  <si>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</si>
  <si>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</si>
  <si>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</si>
  <si>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</si>
  <si>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</si>
  <si>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</si>
  <si>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</si>
  <si>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</si>
  <si>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</si>
  <si>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</si>
  <si>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</si>
  <si>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</si>
  <si>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</si>
  <si>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</si>
  <si>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</si>
  <si>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</si>
  <si>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</si>
  <si>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</si>
  <si>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</si>
  <si>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</si>
  <si>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</si>
  <si>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</si>
  <si>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</si>
  <si>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</si>
  <si>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</si>
  <si>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</si>
  <si>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</si>
  <si>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</si>
  <si>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</si>
  <si>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</si>
  <si>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</si>
  <si>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</si>
  <si>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</si>
  <si>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</si>
  <si>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</si>
  <si>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</si>
  <si>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</si>
  <si>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</si>
  <si>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</si>
  <si>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</si>
  <si>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</si>
  <si>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</si>
  <si>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</si>
  <si>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</si>
  <si>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</si>
  <si>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</si>
  <si>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</si>
  <si>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</si>
  <si>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</si>
  <si>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</si>
  <si>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</si>
  <si>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</si>
  <si>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</si>
  <si>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</si>
  <si>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</si>
  <si>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</si>
  <si>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</si>
  <si>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</si>
  <si>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</si>
  <si>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</si>
  <si>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</si>
  <si>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</si>
  <si>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</si>
  <si>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</si>
  <si>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</si>
  <si>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</si>
  <si>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</si>
  <si>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</si>
  <si>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</si>
  <si>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</si>
  <si>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</si>
  <si>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</si>
  <si>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</si>
  <si>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</si>
  <si>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</si>
  <si>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</si>
  <si>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</si>
  <si>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</si>
  <si>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</si>
  <si>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</si>
  <si>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</si>
  <si>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</si>
  <si>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</si>
  <si>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</si>
  <si>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</si>
  <si>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</si>
  <si>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</si>
  <si>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</si>
  <si>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</si>
  <si>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</si>
  <si>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</si>
  <si>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</si>
  <si>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</si>
  <si>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</si>
  <si>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</si>
  <si>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</si>
  <si>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</si>
  <si>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</si>
  <si>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</si>
  <si>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</si>
  <si>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</si>
  <si>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</si>
  <si>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</si>
  <si>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</si>
  <si>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</si>
  <si>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</si>
  <si>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</si>
  <si>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</si>
  <si>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</si>
  <si>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</si>
  <si>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</si>
  <si>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</si>
  <si>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</si>
  <si>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</si>
  <si>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</si>
  <si>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</si>
  <si>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</si>
  <si>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</si>
  <si>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</si>
  <si>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</si>
  <si>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</si>
  <si>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</si>
  <si>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</si>
  <si>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</si>
  <si>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</si>
  <si>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</si>
  <si>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</si>
  <si>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</si>
  <si>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</si>
  <si>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</si>
  <si>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</si>
  <si>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</si>
  <si>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</si>
  <si>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</si>
  <si>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</si>
  <si>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</si>
  <si>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</si>
  <si>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</si>
  <si>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</si>
  <si>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</si>
  <si>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</si>
  <si>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</si>
  <si>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</si>
  <si>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</si>
  <si>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</si>
  <si>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</si>
  <si>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</si>
  <si>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</si>
  <si>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</si>
  <si>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</si>
  <si>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</si>
  <si>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</si>
  <si>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</si>
  <si>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</si>
  <si>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</si>
  <si>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</si>
  <si>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</si>
  <si>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</si>
  <si>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</si>
  <si>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</si>
  <si>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</si>
  <si>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</si>
  <si>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</si>
  <si>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</si>
  <si>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</si>
  <si>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</si>
  <si>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</si>
  <si>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</si>
  <si>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</si>
  <si>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</si>
  <si>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</si>
  <si>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</si>
  <si>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</si>
  <si>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</si>
  <si>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</si>
  <si>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</si>
  <si>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</si>
  <si>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</si>
  <si>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</si>
  <si>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</si>
  <si>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</si>
  <si>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</si>
  <si>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</si>
  <si>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</si>
  <si>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</si>
  <si>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</si>
  <si>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</si>
  <si>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</si>
  <si>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</si>
  <si>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</si>
  <si>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</si>
  <si>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</si>
  <si>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</si>
  <si>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</si>
  <si>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</si>
  <si>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</si>
  <si>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</si>
  <si>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</si>
  <si>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</si>
  <si>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</si>
  <si>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</si>
  <si>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</si>
  <si>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</si>
  <si>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</si>
  <si>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</si>
  <si>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</si>
  <si>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</si>
  <si>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</si>
  <si>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</si>
  <si>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</si>
  <si>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</si>
  <si>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</si>
  <si>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</si>
  <si>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</si>
  <si>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</si>
  <si>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</si>
  <si>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</si>
  <si>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</si>
  <si>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</si>
  <si>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</si>
  <si>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</si>
  <si>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</si>
  <si>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</si>
  <si>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</si>
  <si>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</si>
  <si>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</si>
  <si>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</si>
  <si>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</si>
  <si>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</si>
  <si>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</si>
  <si>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</si>
  <si>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</si>
  <si>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</si>
  <si>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</si>
  <si>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</si>
  <si>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</si>
  <si>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</si>
  <si>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</si>
  <si>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</si>
  <si>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</si>
  <si>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</si>
  <si>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</si>
  <si>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</si>
  <si>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</si>
  <si>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</si>
  <si>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</si>
  <si>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</si>
  <si>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</si>
  <si>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</si>
  <si>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</si>
  <si>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</si>
  <si>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</si>
  <si>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</si>
  <si>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</si>
  <si>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</si>
  <si>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</si>
  <si>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</si>
  <si>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</si>
  <si>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</si>
  <si>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</si>
  <si>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</si>
  <si>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</si>
  <si>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</si>
  <si>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</si>
  <si>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</si>
  <si>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</si>
  <si>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</si>
  <si>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</si>
  <si>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</si>
  <si>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</si>
  <si>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</si>
  <si>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</si>
  <si>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</si>
  <si>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</si>
  <si>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</si>
  <si>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</si>
  <si>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</si>
  <si>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</si>
  <si>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</si>
  <si>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</si>
  <si>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</si>
  <si>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</si>
  <si>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</si>
  <si>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</si>
  <si>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</si>
  <si>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</si>
  <si>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</si>
  <si>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</si>
  <si>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</si>
  <si>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</si>
  <si>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</si>
  <si>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</si>
  <si>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</si>
  <si>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</si>
  <si>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</si>
  <si>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</si>
  <si>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</si>
  <si>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</si>
  <si>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</si>
  <si>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</si>
  <si>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</si>
  <si>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</si>
  <si>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</si>
  <si>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</si>
  <si>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</si>
  <si>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</si>
  <si>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</si>
  <si>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</si>
  <si>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</si>
  <si>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</si>
  <si>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</si>
  <si>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</si>
  <si>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</si>
  <si>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</si>
  <si>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</si>
  <si>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</si>
  <si>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</si>
  <si>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</si>
  <si>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</si>
  <si>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</si>
  <si>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</si>
  <si>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</si>
  <si>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</si>
  <si>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</si>
  <si>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</si>
  <si>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</si>
  <si>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</si>
  <si>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</si>
  <si>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</si>
  <si>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</si>
  <si>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</si>
  <si>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</si>
  <si>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</si>
  <si>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</si>
  <si>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</si>
  <si>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</si>
  <si>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</si>
  <si>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</si>
  <si>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</si>
  <si>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</si>
  <si>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</si>
  <si>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</si>
  <si>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</si>
  <si>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</si>
  <si>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</si>
  <si>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</si>
  <si>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</si>
  <si>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</si>
  <si>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</si>
  <si>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</si>
  <si>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</si>
  <si>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</si>
  <si>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</si>
  <si>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</si>
  <si>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</si>
  <si>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</si>
  <si>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</si>
  <si>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</si>
  <si>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</si>
  <si>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</si>
  <si>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</si>
  <si>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</si>
  <si>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</si>
  <si>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</si>
  <si>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</si>
  <si>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</si>
  <si>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</si>
  <si>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</si>
  <si>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</si>
  <si>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</si>
  <si>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</si>
  <si>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</si>
  <si>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</si>
  <si>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</si>
  <si>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</si>
  <si>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</si>
  <si>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</si>
  <si>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</si>
  <si>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</si>
  <si>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</si>
  <si>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</si>
  <si>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</si>
  <si>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</si>
  <si>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</si>
  <si>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</si>
  <si>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</si>
  <si>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</si>
  <si>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</si>
  <si>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</si>
  <si>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</si>
  <si>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</si>
  <si>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</si>
  <si>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</si>
  <si>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</si>
  <si>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</si>
  <si>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</si>
  <si>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</si>
  <si>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</si>
  <si>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</si>
  <si>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</si>
  <si>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</si>
  <si>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</si>
  <si>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</si>
  <si>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</si>
  <si>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</si>
  <si>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</si>
  <si>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</si>
  <si>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</si>
  <si>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</si>
  <si>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</si>
  <si>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</si>
  <si>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</si>
  <si>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</si>
  <si>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</si>
  <si>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</si>
  <si>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</si>
  <si>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</si>
  <si>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</si>
  <si>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</si>
  <si>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</si>
  <si>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</si>
  <si>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</si>
  <si>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</si>
  <si>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</si>
  <si>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</si>
  <si>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</si>
  <si>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</si>
  <si>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</si>
  <si>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</si>
  <si>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</si>
  <si>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</si>
  <si>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</si>
  <si>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</si>
  <si>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</si>
  <si>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</si>
  <si>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</si>
  <si>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</si>
  <si>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</si>
  <si>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</si>
  <si>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</si>
  <si>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</si>
  <si>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</si>
  <si>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</si>
  <si>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</si>
  <si>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</si>
  <si>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</si>
  <si>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</si>
  <si>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</si>
  <si>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</si>
  <si>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</si>
  <si>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</si>
  <si>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</si>
  <si>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</si>
  <si>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</si>
  <si>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</si>
  <si>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</si>
  <si>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</si>
  <si>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</si>
  <si>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</si>
  <si>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</si>
  <si>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</si>
  <si>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</si>
  <si>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</si>
  <si>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</si>
  <si>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</si>
  <si>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</si>
  <si>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</si>
  <si>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</si>
  <si>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</si>
  <si>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</si>
  <si>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</si>
  <si>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</si>
  <si>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</si>
  <si>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</si>
  <si>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</si>
  <si>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</si>
  <si>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</si>
  <si>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</si>
  <si>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</si>
  <si>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</si>
  <si>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</si>
  <si>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</si>
  <si>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</si>
  <si>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</si>
  <si>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</si>
  <si>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</si>
  <si>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</si>
  <si>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</si>
  <si>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</si>
  <si>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</si>
  <si>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</si>
  <si>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</si>
  <si>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</si>
  <si>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</si>
  <si>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</si>
  <si>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</si>
  <si>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</si>
  <si>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</si>
  <si>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</si>
  <si>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</si>
  <si>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</si>
  <si>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</si>
  <si>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</si>
  <si>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</si>
  <si>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</si>
  <si>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</si>
  <si>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</si>
  <si>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</si>
  <si>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</si>
  <si>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</si>
  <si>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</si>
  <si>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</si>
  <si>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</si>
  <si>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</si>
  <si>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</si>
  <si>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</si>
  <si>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</si>
  <si>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</si>
  <si>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</si>
  <si>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</si>
  <si>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</si>
  <si>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</si>
  <si>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</si>
  <si>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</si>
  <si>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</si>
  <si>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</si>
  <si>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</si>
  <si>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</si>
  <si>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</si>
  <si>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</si>
  <si>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</si>
  <si>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</si>
  <si>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</si>
  <si>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</si>
  <si>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</si>
  <si>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</si>
  <si>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</si>
  <si>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</si>
  <si>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</si>
  <si>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</si>
  <si>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</si>
  <si>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</si>
  <si>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</si>
  <si>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</si>
  <si>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</si>
  <si>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</si>
  <si>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</si>
  <si>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</si>
  <si>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</si>
  <si>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</si>
  <si>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</si>
  <si>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</si>
  <si>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</si>
  <si>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</si>
  <si>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</si>
  <si>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</si>
  <si>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</si>
  <si>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</si>
  <si>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</si>
  <si>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</si>
  <si>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</si>
  <si>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</si>
  <si>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</si>
  <si>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</si>
  <si>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</si>
  <si>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</si>
  <si>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</si>
  <si>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</si>
  <si>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</si>
  <si>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</si>
  <si>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</si>
  <si>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</si>
  <si>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</si>
  <si>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</si>
  <si>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</si>
  <si>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</si>
  <si>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</si>
  <si>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</si>
  <si>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</si>
  <si>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</si>
  <si>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</si>
  <si>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</si>
  <si>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</si>
  <si>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</si>
  <si>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</si>
  <si>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</si>
  <si>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</si>
  <si>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</si>
  <si>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</si>
  <si>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</si>
  <si>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</si>
  <si>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</si>
  <si>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</si>
  <si>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</si>
  <si>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</si>
  <si>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</si>
  <si>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</si>
  <si>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</si>
  <si>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</si>
  <si>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</si>
  <si>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</si>
  <si>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</si>
  <si>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</si>
  <si>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</si>
  <si>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</si>
  <si>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</si>
  <si>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</si>
  <si>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</si>
  <si>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</si>
  <si>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</si>
  <si>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</si>
  <si>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</si>
  <si>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</si>
  <si>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</si>
  <si>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</si>
  <si>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</si>
  <si>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</si>
  <si>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</si>
  <si>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</si>
  <si>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</si>
  <si>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</si>
  <si>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</si>
  <si>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</si>
  <si>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</si>
  <si>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</si>
  <si>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</si>
  <si>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</si>
  <si>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</si>
  <si>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</si>
  <si>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</si>
  <si>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</si>
  <si>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</si>
  <si>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</si>
  <si>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</si>
  <si>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</si>
  <si>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</si>
  <si>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</si>
  <si>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</si>
  <si>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</si>
  <si>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</si>
  <si>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</si>
  <si>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</si>
  <si>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</si>
  <si>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</si>
  <si>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</si>
  <si>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</si>
  <si>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</si>
  <si>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</si>
  <si>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</si>
  <si>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</si>
  <si>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</si>
  <si>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</si>
  <si>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</si>
  <si>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</si>
  <si>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</si>
  <si>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</si>
  <si>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</si>
  <si>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</si>
  <si>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</si>
  <si>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</si>
  <si>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</si>
  <si>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</si>
  <si>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</si>
  <si>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</si>
  <si>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</si>
  <si>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</si>
  <si>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</si>
  <si>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</si>
  <si>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</si>
  <si>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</si>
  <si>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</si>
  <si>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</si>
  <si>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</si>
  <si>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</si>
  <si>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</si>
  <si>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</si>
  <si>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</si>
  <si>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</si>
  <si>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</si>
  <si>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</si>
  <si>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</si>
  <si>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</si>
  <si>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</si>
  <si>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</si>
  <si>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</si>
  <si>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</si>
  <si>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</si>
  <si>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</si>
  <si>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</si>
  <si>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</si>
  <si>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</si>
  <si>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</si>
  <si>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</si>
  <si>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</si>
  <si>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</si>
  <si>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</si>
  <si>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</si>
  <si>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</si>
  <si>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</si>
  <si>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</si>
  <si>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</si>
  <si>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</si>
  <si>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</si>
  <si>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</si>
  <si>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</si>
  <si>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</si>
  <si>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</si>
  <si>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</si>
  <si>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</si>
  <si>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</si>
  <si>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</si>
  <si>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</si>
  <si>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</si>
  <si>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</si>
  <si>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</si>
  <si>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</si>
  <si>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</si>
  <si>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</si>
  <si>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</si>
  <si>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</si>
  <si>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</si>
  <si>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</si>
  <si>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</si>
  <si>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</si>
  <si>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</si>
  <si>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</si>
  <si>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</si>
  <si>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</si>
  <si>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</si>
  <si>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</si>
  <si>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</si>
  <si>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</si>
  <si>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</si>
  <si>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</si>
  <si>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</si>
  <si>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</si>
  <si>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</si>
  <si>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</si>
  <si>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</si>
  <si>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</si>
  <si>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</si>
  <si>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</si>
  <si>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</si>
  <si>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</si>
  <si>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</si>
  <si>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</si>
  <si>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</si>
  <si>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</si>
  <si>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</si>
  <si>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</si>
  <si>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</si>
  <si>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</si>
  <si>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</si>
  <si>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</si>
  <si>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</si>
  <si>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</si>
  <si>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</si>
  <si>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</si>
  <si>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</si>
  <si>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</si>
  <si>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</si>
  <si>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</si>
  <si>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</si>
  <si>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</si>
  <si>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</si>
  <si>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</si>
  <si>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</si>
  <si>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</si>
  <si>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</si>
  <si>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</si>
  <si>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</si>
  <si>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</si>
  <si>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</si>
  <si>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</si>
  <si>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</si>
  <si>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</si>
  <si>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</si>
  <si>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</si>
  <si>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</si>
  <si>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</si>
  <si>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</si>
  <si>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</si>
  <si>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</si>
  <si>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</si>
  <si>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</si>
  <si>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</si>
  <si>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</si>
  <si>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</si>
  <si>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</si>
  <si>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</si>
  <si>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</si>
  <si>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</si>
  <si>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</si>
  <si>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</si>
  <si>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</si>
  <si>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</si>
  <si>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</si>
  <si>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</si>
  <si>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</si>
  <si>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</si>
  <si>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</si>
  <si>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</si>
  <si>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</si>
  <si>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</si>
  <si>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</si>
  <si>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</si>
  <si>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</si>
  <si>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</si>
  <si>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</si>
  <si>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</si>
  <si>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</si>
  <si>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</si>
  <si>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</si>
  <si>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</si>
  <si>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</si>
  <si>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</si>
  <si>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</si>
  <si>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</si>
  <si>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</si>
  <si>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</si>
  <si>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</si>
  <si>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</si>
  <si>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</si>
  <si>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</si>
  <si>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</si>
  <si>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</si>
  <si>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</si>
  <si>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</si>
  <si>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</si>
  <si>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</si>
  <si>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</si>
  <si>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</si>
  <si>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</si>
  <si>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</si>
  <si>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</si>
  <si>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</si>
  <si>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</si>
  <si>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</si>
  <si>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</si>
  <si>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</si>
  <si>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</si>
  <si>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</si>
  <si>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</si>
  <si>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</si>
  <si>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</si>
  <si>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</si>
  <si>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</si>
  <si>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</si>
  <si>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</si>
  <si>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</si>
  <si>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</si>
  <si>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</si>
  <si>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</si>
  <si>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</si>
  <si>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</si>
  <si>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</si>
  <si>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</si>
  <si>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</si>
  <si>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</si>
  <si>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</si>
  <si>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</si>
  <si>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</si>
  <si>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</si>
  <si>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</si>
  <si>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</si>
  <si>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</si>
  <si>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</si>
  <si>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</si>
  <si>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</si>
  <si>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</si>
  <si>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</si>
  <si>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</si>
  <si>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</si>
  <si>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</si>
  <si>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</si>
  <si>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</si>
  <si>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</si>
  <si>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</si>
  <si>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</si>
  <si>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</si>
  <si>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</si>
  <si>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</si>
  <si>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</si>
  <si>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</si>
  <si>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</si>
  <si>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</si>
  <si>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</si>
  <si>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</si>
  <si>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</si>
  <si>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</si>
  <si>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</si>
  <si>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</si>
  <si>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</si>
  <si>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</si>
  <si>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</si>
  <si>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</si>
  <si>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</si>
  <si>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</si>
  <si>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</si>
  <si>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</si>
  <si>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</si>
  <si>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</si>
  <si>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</si>
  <si>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</si>
  <si>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</si>
  <si>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</si>
  <si>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</si>
  <si>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</si>
  <si>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</si>
  <si>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</si>
  <si>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</si>
  <si>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</si>
  <si>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</si>
  <si>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</si>
  <si>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</si>
  <si>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</si>
  <si>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</si>
  <si>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</si>
  <si>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</si>
  <si>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</si>
  <si>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</si>
  <si>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</si>
  <si>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</si>
  <si>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</si>
  <si>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</si>
  <si>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</si>
  <si>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</si>
  <si>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</si>
  <si>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</si>
  <si>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</si>
  <si>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</si>
  <si>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</si>
  <si>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</si>
  <si>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</si>
  <si>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</si>
  <si>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</si>
  <si>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</si>
  <si>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</si>
  <si>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</si>
  <si>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</si>
  <si>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</si>
  <si>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</si>
  <si>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</si>
  <si>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</si>
  <si>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</si>
  <si>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</si>
  <si>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</si>
  <si>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</si>
  <si>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</si>
  <si>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</si>
  <si>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</si>
  <si>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</si>
  <si>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</si>
  <si>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</si>
  <si>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</si>
  <si>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</si>
  <si>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</si>
  <si>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</si>
  <si>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</si>
  <si>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</si>
  <si>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</si>
  <si>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</si>
  <si>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</si>
  <si>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</si>
  <si>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</si>
  <si>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</si>
  <si>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</si>
  <si>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</si>
  <si>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</si>
  <si>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</si>
  <si>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</si>
  <si>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</si>
  <si>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</si>
  <si>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</si>
  <si>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</si>
  <si>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</si>
  <si>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</si>
  <si>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</si>
  <si>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</si>
  <si>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</si>
  <si>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</si>
  <si>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</si>
  <si>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</si>
  <si>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</si>
  <si>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</si>
  <si>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</si>
  <si>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</si>
  <si>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</si>
  <si>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</si>
  <si>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</si>
  <si>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</si>
  <si>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</si>
  <si>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</si>
  <si>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</si>
  <si>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</si>
  <si>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</si>
  <si>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</si>
  <si>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</si>
  <si>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</si>
  <si>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</si>
  <si>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</si>
  <si>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</si>
  <si>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</si>
  <si>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</si>
  <si>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</si>
  <si>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</si>
  <si>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</si>
  <si>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</si>
  <si>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</si>
  <si>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</si>
  <si>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</si>
  <si>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</si>
  <si>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</si>
  <si>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</si>
  <si>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</si>
  <si>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</si>
  <si>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</si>
  <si>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</si>
  <si>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</si>
  <si>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</si>
  <si>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</si>
  <si>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</si>
  <si>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</si>
  <si>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</si>
  <si>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</si>
  <si>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</si>
  <si>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</si>
  <si>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</si>
  <si>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</si>
  <si>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</si>
  <si>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</si>
  <si>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</si>
  <si>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</si>
  <si>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</si>
  <si>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</si>
  <si>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</si>
  <si>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</si>
  <si>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</si>
  <si>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</si>
  <si>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</si>
  <si>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</si>
  <si>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</si>
  <si>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</si>
  <si>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</si>
  <si>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</si>
  <si>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</si>
  <si>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</si>
  <si>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</si>
  <si>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</si>
  <si>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</si>
  <si>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</si>
  <si>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</si>
  <si>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</si>
  <si>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</si>
  <si>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</si>
  <si>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</si>
  <si>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</si>
  <si>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</si>
  <si>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</si>
  <si>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</si>
  <si>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</si>
  <si>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</si>
  <si>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</si>
  <si>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</si>
  <si>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</si>
  <si>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</si>
  <si>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</si>
  <si>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</si>
  <si>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</si>
  <si>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</si>
  <si>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</si>
  <si>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</si>
  <si>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</si>
  <si>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</si>
  <si>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</si>
  <si>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</si>
  <si>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</si>
  <si>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</si>
  <si>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</si>
  <si>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</si>
  <si>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</si>
  <si>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</si>
  <si>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</si>
  <si>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</si>
  <si>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</si>
  <si>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</si>
  <si>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</si>
  <si>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</si>
  <si>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</si>
  <si>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</si>
  <si>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</si>
  <si>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</si>
  <si>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</si>
  <si>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</si>
  <si>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</si>
  <si>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</si>
  <si>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</si>
  <si>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</si>
  <si>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</si>
  <si>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</si>
  <si>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</si>
  <si>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</si>
  <si>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</si>
  <si>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</si>
  <si>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</si>
  <si>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</si>
  <si>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</si>
  <si>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</si>
  <si>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</si>
  <si>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</si>
  <si>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</si>
  <si>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</si>
  <si>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</si>
  <si>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</si>
  <si>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</si>
  <si>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</si>
  <si>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</si>
  <si>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</si>
  <si>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</si>
  <si>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</si>
  <si>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</si>
  <si>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</si>
  <si>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</si>
  <si>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</si>
  <si>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</si>
  <si>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</si>
  <si>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</si>
  <si>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</si>
  <si>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</si>
  <si>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</si>
  <si>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</si>
  <si>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</si>
  <si>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</si>
  <si>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</si>
  <si>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</si>
  <si>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</si>
  <si>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</si>
  <si>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</si>
  <si>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</si>
  <si>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</si>
  <si>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</si>
  <si>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</si>
  <si>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</si>
  <si>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</si>
  <si>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</si>
  <si>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</si>
  <si>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</si>
  <si>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</si>
  <si>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</si>
  <si>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</si>
  <si>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</si>
  <si>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</si>
  <si>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</si>
  <si>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</si>
  <si>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</si>
  <si>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</si>
  <si>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</si>
  <si>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</si>
  <si>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</si>
  <si>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</si>
  <si>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</si>
  <si>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</si>
  <si>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</si>
  <si>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</si>
  <si>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</si>
  <si>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</si>
  <si>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</si>
  <si>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</si>
  <si>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</si>
  <si>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</si>
  <si>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</si>
  <si>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</si>
  <si>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</si>
  <si>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</si>
  <si>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</si>
  <si>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</si>
  <si>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</si>
  <si>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</si>
  <si>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</si>
  <si>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</si>
  <si>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</si>
  <si>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</si>
  <si>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</si>
  <si>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</si>
  <si>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</si>
  <si>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</si>
  <si>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</si>
  <si>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</si>
  <si>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</si>
  <si>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</si>
  <si>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</si>
  <si>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</si>
  <si>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</si>
  <si>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</si>
  <si>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</si>
  <si>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</si>
  <si>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</si>
  <si>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</si>
  <si>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</si>
  <si>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</si>
  <si>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</si>
  <si>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</si>
  <si>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</si>
  <si>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</si>
  <si>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</si>
  <si>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</si>
  <si>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</si>
  <si>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</si>
  <si>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</si>
  <si>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</si>
  <si>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</si>
  <si>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</si>
  <si>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</si>
  <si>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</si>
  <si>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</si>
  <si>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</si>
  <si>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</si>
  <si>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</si>
  <si>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</si>
  <si>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</si>
  <si>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</si>
  <si>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</si>
  <si>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</si>
  <si>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</si>
  <si>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</si>
  <si>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</si>
  <si>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</si>
  <si>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</si>
  <si>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</si>
  <si>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</si>
  <si>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</si>
  <si>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</si>
  <si>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</si>
  <si>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</si>
  <si>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</si>
  <si>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</si>
  <si>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</si>
  <si>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</si>
  <si>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</si>
  <si>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</si>
  <si>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</si>
  <si>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</si>
  <si>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</si>
  <si>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</si>
  <si>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</si>
  <si>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</si>
  <si>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</si>
  <si>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</si>
  <si>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</si>
  <si>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</si>
  <si>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</si>
  <si>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</si>
  <si>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</si>
  <si>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</si>
  <si>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</si>
  <si>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</si>
  <si>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</si>
  <si>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</si>
  <si>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</si>
  <si>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</si>
  <si>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</si>
  <si>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</si>
  <si>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</si>
  <si>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</si>
  <si>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</si>
  <si>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</si>
  <si>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</si>
  <si>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</si>
  <si>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</si>
  <si>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</si>
  <si>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</si>
  <si>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</si>
  <si>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</si>
  <si>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</si>
  <si>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</si>
  <si>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</si>
  <si>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</si>
  <si>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</si>
  <si>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</si>
  <si>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</si>
  <si>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</si>
  <si>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</si>
  <si>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</si>
  <si>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</si>
  <si>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</si>
  <si>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</si>
  <si>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</si>
  <si>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</si>
  <si>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</si>
  <si>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</si>
  <si>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</si>
  <si>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</si>
  <si>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</si>
  <si>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</si>
  <si>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</si>
  <si>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</si>
  <si>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</si>
  <si>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</si>
  <si>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</si>
  <si>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</si>
  <si>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</si>
  <si>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</si>
  <si>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</si>
  <si>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</si>
  <si>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</si>
  <si>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</si>
  <si>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</si>
  <si>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</si>
  <si>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</si>
  <si>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</si>
  <si>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</si>
  <si>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</si>
  <si>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</si>
  <si>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</si>
  <si>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</si>
  <si>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</si>
  <si>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</si>
  <si>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</si>
  <si>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</si>
  <si>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</si>
  <si>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</si>
  <si>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</si>
  <si>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</si>
  <si>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</si>
  <si>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</si>
  <si>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</si>
  <si>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</si>
  <si>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</si>
  <si>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</si>
  <si>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</si>
  <si>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</si>
  <si>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</si>
  <si>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</si>
  <si>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</si>
  <si>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</si>
  <si>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</si>
  <si>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</si>
  <si>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</si>
  <si>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</si>
  <si>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</si>
  <si>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</si>
  <si>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</si>
  <si>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</si>
  <si>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</si>
  <si>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</si>
  <si>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</si>
  <si>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</si>
  <si>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</si>
  <si>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</si>
  <si>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</si>
  <si>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</si>
  <si>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</si>
  <si>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</si>
  <si>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</si>
  <si>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</si>
  <si>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</si>
  <si>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</si>
  <si>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</si>
  <si>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</si>
  <si>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</si>
  <si>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</si>
  <si>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</si>
  <si>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</si>
  <si>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</si>
  <si>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</si>
  <si>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</si>
  <si>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</si>
  <si>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</si>
  <si>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</si>
  <si>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</si>
  <si>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</si>
  <si>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</si>
  <si>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</si>
  <si>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</si>
  <si>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</si>
  <si>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</si>
  <si>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</si>
  <si>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</si>
  <si>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</si>
  <si>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</si>
  <si>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</si>
  <si>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</si>
  <si>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</si>
  <si>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</si>
  <si>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</si>
  <si>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</si>
  <si>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</si>
  <si>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</si>
  <si>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</si>
  <si>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</si>
  <si>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</si>
  <si>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</si>
  <si>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</si>
  <si>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</si>
  <si>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</si>
  <si>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</si>
  <si>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</si>
  <si>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</si>
  <si>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</si>
  <si>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</si>
  <si>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</si>
  <si>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</si>
  <si>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</si>
  <si>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</si>
  <si>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</si>
  <si>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</si>
  <si>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</si>
  <si>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</si>
  <si>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</si>
  <si>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</si>
  <si>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</si>
  <si>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</si>
  <si>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</si>
  <si>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</si>
  <si>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</si>
  <si>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</si>
  <si>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</si>
  <si>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</si>
  <si>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</si>
  <si>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</si>
  <si>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</si>
  <si>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</si>
  <si>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</si>
  <si>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</si>
  <si>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</si>
  <si>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</si>
  <si>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</si>
  <si>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</si>
  <si>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</si>
  <si>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</si>
  <si>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</si>
  <si>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</si>
  <si>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</si>
  <si>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</si>
  <si>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</si>
  <si>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</si>
  <si>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</si>
  <si>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</si>
  <si>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</si>
  <si>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</si>
  <si>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</si>
  <si>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</si>
  <si>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</si>
  <si>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</si>
  <si>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</si>
  <si>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</si>
  <si>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</si>
  <si>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</si>
  <si>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</si>
  <si>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</si>
  <si>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</si>
  <si>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</si>
  <si>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</si>
  <si>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</si>
  <si>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</si>
  <si>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</si>
  <si>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</si>
  <si>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</si>
  <si>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</si>
  <si>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</si>
  <si>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</si>
  <si>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</si>
  <si>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</si>
  <si>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</si>
  <si>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</si>
  <si>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</si>
  <si>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</si>
  <si>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</si>
  <si>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</si>
  <si>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</si>
  <si>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</si>
  <si>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</si>
  <si>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</si>
  <si>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</si>
  <si>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</si>
  <si>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</si>
  <si>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</si>
  <si>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</si>
  <si>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</si>
  <si>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</si>
  <si>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</si>
  <si>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</si>
  <si>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</si>
  <si>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</si>
  <si>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</si>
  <si>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</si>
  <si>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</si>
  <si>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</si>
  <si>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</si>
  <si>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</si>
  <si>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</si>
  <si>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</si>
  <si>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</si>
  <si>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</si>
  <si>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</si>
  <si>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</si>
  <si>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</si>
  <si>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</si>
  <si>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</si>
  <si>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</si>
  <si>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</si>
  <si>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</si>
  <si>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</si>
  <si>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</si>
  <si>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</si>
  <si>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</si>
  <si>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</si>
  <si>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</si>
  <si>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</si>
  <si>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</si>
  <si>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</si>
  <si>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</si>
  <si>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</si>
  <si>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</si>
  <si>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</si>
  <si>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</si>
  <si>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</si>
  <si>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</si>
  <si>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</si>
  <si>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</si>
  <si>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</si>
  <si>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</si>
  <si>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</si>
  <si>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</si>
  <si>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</si>
  <si>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</si>
  <si>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</si>
  <si>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</si>
  <si>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</si>
  <si>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</si>
  <si>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</si>
  <si>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</si>
  <si>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</si>
  <si>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</si>
  <si>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</si>
  <si>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</si>
  <si>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</si>
  <si>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</si>
  <si>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</si>
  <si>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</si>
  <si>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</si>
  <si>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</si>
  <si>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</si>
  <si>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</si>
  <si>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</si>
  <si>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</si>
  <si>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</si>
  <si>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</si>
  <si>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</si>
  <si>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</si>
  <si>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</si>
  <si>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</si>
  <si>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</si>
  <si>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</si>
  <si>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</si>
  <si>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</si>
  <si>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</si>
  <si>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</si>
  <si>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</si>
  <si>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</si>
  <si>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</si>
  <si>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</si>
  <si>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</si>
  <si>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</si>
  <si>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</si>
  <si>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</si>
  <si>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</si>
  <si>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</si>
  <si>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</si>
  <si>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</si>
  <si>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</si>
  <si>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</si>
  <si>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</si>
  <si>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</si>
  <si>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</si>
  <si>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</si>
  <si>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</si>
  <si>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</si>
  <si>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</si>
  <si>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</si>
  <si>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</si>
  <si>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</si>
  <si>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</si>
  <si>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</si>
  <si>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</si>
  <si>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</si>
  <si>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</si>
  <si>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</si>
  <si>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</si>
  <si>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</si>
  <si>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</si>
  <si>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</si>
  <si>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</si>
  <si>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</si>
  <si>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</si>
  <si>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</si>
  <si>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</si>
  <si>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</si>
  <si>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</si>
  <si>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</si>
  <si>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</si>
  <si>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</si>
  <si>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</si>
  <si>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</si>
  <si>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</si>
  <si>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</si>
  <si>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</si>
  <si>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</si>
  <si>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</si>
  <si>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</si>
  <si>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</si>
  <si>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</si>
  <si>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</si>
  <si>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</si>
  <si>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</si>
  <si>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</si>
  <si>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</si>
  <si>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</si>
  <si>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</si>
  <si>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</si>
  <si>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</si>
  <si>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</si>
  <si>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</si>
  <si>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</si>
  <si>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</si>
  <si>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</si>
  <si>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</si>
  <si>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</si>
  <si>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</si>
  <si>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</si>
  <si>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</si>
  <si>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</si>
  <si>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</si>
  <si>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</si>
  <si>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</si>
  <si>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</si>
  <si>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</si>
  <si>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</si>
  <si>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</si>
  <si>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</si>
  <si>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</si>
  <si>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</si>
  <si>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</si>
  <si>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</si>
  <si>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</si>
  <si>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</si>
  <si>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</si>
  <si>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</si>
  <si>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</si>
  <si>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</si>
  <si>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</si>
  <si>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</si>
  <si>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</si>
  <si>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</si>
  <si>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</si>
  <si>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</si>
  <si>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</si>
  <si>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</si>
  <si>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</si>
  <si>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</si>
  <si>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</si>
  <si>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</si>
  <si>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</si>
  <si>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</si>
  <si>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</si>
  <si>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</si>
  <si>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</si>
  <si>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</si>
  <si>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</si>
  <si>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</si>
  <si>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</si>
  <si>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</si>
  <si>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</si>
  <si>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</si>
  <si>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</si>
  <si>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</si>
  <si>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</si>
  <si>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</si>
  <si>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</si>
  <si>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</si>
  <si>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</si>
  <si>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</si>
  <si>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</si>
  <si>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</si>
  <si>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</si>
  <si>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</si>
  <si>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</si>
  <si>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</si>
  <si>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</si>
  <si>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</si>
  <si>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</si>
  <si>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</si>
  <si>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</si>
  <si>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</si>
  <si>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</si>
  <si>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</si>
  <si>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</si>
  <si>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</si>
  <si>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</si>
  <si>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</si>
  <si>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</si>
  <si>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</si>
  <si>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</si>
  <si>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</si>
  <si>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</si>
  <si>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</si>
  <si>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</si>
  <si>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</si>
  <si>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</si>
  <si>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</si>
  <si>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</si>
  <si>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</si>
  <si>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</si>
  <si>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</si>
  <si>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</si>
  <si>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</si>
  <si>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</si>
  <si>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</si>
  <si>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</si>
  <si>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</si>
  <si>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</si>
  <si>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</si>
  <si>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</si>
  <si>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</si>
  <si>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</si>
  <si>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</si>
  <si>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</si>
  <si>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</si>
  <si>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</si>
  <si>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</si>
  <si>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</si>
  <si>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</si>
  <si>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</si>
  <si>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</si>
  <si>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</si>
  <si>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</si>
  <si>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</si>
  <si>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</si>
  <si>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</si>
  <si>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</si>
  <si>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</si>
  <si>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</si>
  <si>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</si>
  <si>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</si>
  <si>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</si>
  <si>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</si>
  <si>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</si>
  <si>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</si>
  <si>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</si>
  <si>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</si>
  <si>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</si>
  <si>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</si>
  <si>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</si>
  <si>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</si>
  <si>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</si>
  <si>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</si>
  <si>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</si>
  <si>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</si>
  <si>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</si>
  <si>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</si>
  <si>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</si>
  <si>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</si>
  <si>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</si>
  <si>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</si>
  <si>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</si>
  <si>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</si>
  <si>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</si>
  <si>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</si>
  <si>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</si>
  <si>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</si>
  <si>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</si>
  <si>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</si>
  <si>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</si>
  <si>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</si>
  <si>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</si>
  <si>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</si>
  <si>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</si>
  <si>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</si>
  <si>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</si>
  <si>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</si>
  <si>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</si>
  <si>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</si>
  <si>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</si>
  <si>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</si>
  <si>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</si>
  <si>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</si>
  <si>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</si>
  <si>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</si>
  <si>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</si>
  <si>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</si>
  <si>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</si>
  <si>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</si>
  <si>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</si>
  <si>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</si>
  <si>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</si>
  <si>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</si>
  <si>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</si>
  <si>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</si>
  <si>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</si>
  <si>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</si>
  <si>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</si>
  <si>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</si>
  <si>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</si>
  <si>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</si>
  <si>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</si>
  <si>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</si>
  <si>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</si>
  <si>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</si>
  <si>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</si>
  <si>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</si>
  <si>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</si>
  <si>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</si>
  <si>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</si>
  <si>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</si>
  <si>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</si>
  <si>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</si>
  <si>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</si>
  <si>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</si>
  <si>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</si>
  <si>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</si>
  <si>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</si>
  <si>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</si>
  <si>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</si>
  <si>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</si>
  <si>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</si>
  <si>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</si>
  <si>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</si>
  <si>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</si>
  <si>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</si>
  <si>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</si>
  <si>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</si>
  <si>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</si>
  <si>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</si>
  <si>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</si>
  <si>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</si>
  <si>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</si>
  <si>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</si>
  <si>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</si>
  <si>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</si>
  <si>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</si>
  <si>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</si>
  <si>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</si>
  <si>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</si>
  <si>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</si>
  <si>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</si>
  <si>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</si>
  <si>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</si>
  <si>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</si>
  <si>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</si>
  <si>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</si>
  <si>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</si>
  <si>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</si>
  <si>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</si>
  <si>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</si>
  <si>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</si>
  <si>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</si>
  <si>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</si>
  <si>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</si>
  <si>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</si>
  <si>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</si>
  <si>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</si>
  <si>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</si>
  <si>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</si>
  <si>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</si>
  <si>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</si>
  <si>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</si>
  <si>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</si>
  <si>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</si>
  <si>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</si>
  <si>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</si>
  <si>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</si>
  <si>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</si>
  <si>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</si>
  <si>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</si>
  <si>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</si>
  <si>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</si>
  <si>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</si>
  <si>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</si>
  <si>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</si>
  <si>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</si>
  <si>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</si>
  <si>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</si>
  <si>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</si>
  <si>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</si>
  <si>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</si>
  <si>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</si>
  <si>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</si>
  <si>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</si>
  <si>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</si>
  <si>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</si>
  <si>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</si>
  <si>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</si>
  <si>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</si>
  <si>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</si>
  <si>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</si>
  <si>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</si>
  <si>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</si>
  <si>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</si>
  <si>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</si>
  <si>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</si>
  <si>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</si>
  <si>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</si>
  <si>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</si>
  <si>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</si>
  <si>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</si>
  <si>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</si>
  <si>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</si>
  <si>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</si>
  <si>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</si>
  <si>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</si>
  <si>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</si>
  <si>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</si>
  <si>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</si>
  <si>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</si>
  <si>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</si>
  <si>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</si>
  <si>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</si>
  <si>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</si>
  <si>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</si>
  <si>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</si>
  <si>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</si>
  <si>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</si>
  <si>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</si>
  <si>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</si>
  <si>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</si>
  <si>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</si>
  <si>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</si>
  <si>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</si>
  <si>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</si>
  <si>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</si>
  <si>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</si>
  <si>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</si>
  <si>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</si>
  <si>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</si>
  <si>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</si>
  <si>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</si>
  <si>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</si>
  <si>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</si>
  <si>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</si>
  <si>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</si>
  <si>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</si>
  <si>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</si>
  <si>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</si>
  <si>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</si>
  <si>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</si>
  <si>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</si>
  <si>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</si>
  <si>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</si>
  <si>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</si>
  <si>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</si>
  <si>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</si>
  <si>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</si>
  <si>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</si>
  <si>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</si>
  <si>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</si>
  <si>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</si>
  <si>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</si>
  <si>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</si>
  <si>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</si>
  <si>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</si>
  <si>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</si>
  <si>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</si>
  <si>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</si>
  <si>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</si>
  <si>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</si>
  <si>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</si>
  <si>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</si>
  <si>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</si>
  <si>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</si>
  <si>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</si>
  <si>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</si>
  <si>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</si>
  <si>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</si>
  <si>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</si>
  <si>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</si>
  <si>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</si>
  <si>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</si>
  <si>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</si>
  <si>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</si>
  <si>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</si>
  <si>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</si>
  <si>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</si>
  <si>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</si>
  <si>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</si>
  <si>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</si>
  <si>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</si>
  <si>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</si>
  <si>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</si>
  <si>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</si>
  <si>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</si>
  <si>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</si>
  <si>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</si>
  <si>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</si>
  <si>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</si>
  <si>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</si>
  <si>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</si>
  <si>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</si>
  <si>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</si>
  <si>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</si>
  <si>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</si>
  <si>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</si>
  <si>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</si>
  <si>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</si>
  <si>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</si>
  <si>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</si>
  <si>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</si>
  <si>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</si>
  <si>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</si>
  <si>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</si>
  <si>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</si>
  <si>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</si>
  <si>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</si>
  <si>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</si>
  <si>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</si>
  <si>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</si>
  <si>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</si>
  <si>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</si>
  <si>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</si>
  <si>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</si>
  <si>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</si>
  <si>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</si>
  <si>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</si>
  <si>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</si>
  <si>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</si>
  <si>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</si>
  <si>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</si>
  <si>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</si>
  <si>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</si>
  <si>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</si>
  <si>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</si>
  <si>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</si>
  <si>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</si>
  <si>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</si>
  <si>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</si>
  <si>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</si>
  <si>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</si>
  <si>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</si>
  <si>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</si>
  <si>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</si>
  <si>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</si>
  <si>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</si>
  <si>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</si>
  <si>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</si>
  <si>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</si>
  <si>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</si>
  <si>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</si>
  <si>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</si>
  <si>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</si>
  <si>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</si>
  <si>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</si>
  <si>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</si>
  <si>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</si>
  <si>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</si>
  <si>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</si>
  <si>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</si>
  <si>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</si>
  <si>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</si>
  <si>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</si>
  <si>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</si>
  <si>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</si>
  <si>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</si>
  <si>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</si>
  <si>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</si>
  <si>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</si>
  <si>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</si>
  <si>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</si>
  <si>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</si>
  <si>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</si>
  <si>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</si>
  <si>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</si>
  <si>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</si>
  <si>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</si>
  <si>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</si>
  <si>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</si>
  <si>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</si>
  <si>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</si>
  <si>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</si>
  <si>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</si>
  <si>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</si>
  <si>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</si>
  <si>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</si>
  <si>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</si>
  <si>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</si>
  <si>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</si>
  <si>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</si>
  <si>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</si>
  <si>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</si>
  <si>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</si>
  <si>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</si>
  <si>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</si>
  <si>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</si>
  <si>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</si>
  <si>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</si>
  <si>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</si>
  <si>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</si>
  <si>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</si>
  <si>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</si>
  <si>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</si>
  <si>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</si>
  <si>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</si>
  <si>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</si>
  <si>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</si>
  <si>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</si>
  <si>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</si>
  <si>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</si>
  <si>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</si>
  <si>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</si>
  <si>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</si>
  <si>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</si>
  <si>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</si>
  <si>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</si>
  <si>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</si>
  <si>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</si>
  <si>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</si>
  <si>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</si>
  <si>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</si>
  <si>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</si>
  <si>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</si>
  <si>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</si>
  <si>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</si>
  <si>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</si>
  <si>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</si>
  <si>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</si>
  <si>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</si>
  <si>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</si>
  <si>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</si>
  <si>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</si>
  <si>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</si>
  <si>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</si>
  <si>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</si>
  <si>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</si>
  <si>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</si>
  <si>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</si>
  <si>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</si>
  <si>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</si>
  <si>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</si>
  <si>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</si>
  <si>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</si>
  <si>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</si>
  <si>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</si>
  <si>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</si>
  <si>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</si>
  <si>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</si>
  <si>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</si>
  <si>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</si>
  <si>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</si>
  <si>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</si>
  <si>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</si>
  <si>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</si>
  <si>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</si>
  <si>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</si>
  <si>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</si>
  <si>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</si>
  <si>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</si>
  <si>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</si>
  <si>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</si>
  <si>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</si>
  <si>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</si>
  <si>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</si>
  <si>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</si>
  <si>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</si>
  <si>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</si>
  <si>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</si>
  <si>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</si>
  <si>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</si>
  <si>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</si>
  <si>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</si>
  <si>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</si>
  <si>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</si>
  <si>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</si>
  <si>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</si>
  <si>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</si>
  <si>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</si>
  <si>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</si>
  <si>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</si>
  <si>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</si>
  <si>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</si>
  <si>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</si>
  <si>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</si>
  <si>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</si>
  <si>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</si>
  <si>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</si>
  <si>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</si>
  <si>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</si>
  <si>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</si>
  <si>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</si>
  <si>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</si>
  <si>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</si>
  <si>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</si>
  <si>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</si>
  <si>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</si>
  <si>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</si>
  <si>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</si>
  <si>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</si>
  <si>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</si>
  <si>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</si>
  <si>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</si>
  <si>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</si>
  <si>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</si>
  <si>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</si>
  <si>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</si>
  <si>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</si>
  <si>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</si>
  <si>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</si>
  <si>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</si>
  <si>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</si>
  <si>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</si>
  <si>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</si>
  <si>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</si>
  <si>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</si>
  <si>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</si>
  <si>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</si>
  <si>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</si>
  <si>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</si>
  <si>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</si>
  <si>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</si>
  <si>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</si>
  <si>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</si>
  <si>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</si>
  <si>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</si>
  <si>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</si>
  <si>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</si>
  <si>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</si>
  <si>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</si>
  <si>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</si>
  <si>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</si>
  <si>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</si>
  <si>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</si>
  <si>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</si>
  <si>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</si>
  <si>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</si>
  <si>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</si>
  <si>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</si>
  <si>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</si>
  <si>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</si>
  <si>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</si>
  <si>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</si>
  <si>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</si>
  <si>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</si>
  <si>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</si>
  <si>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</si>
  <si>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</si>
  <si>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</si>
  <si>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</si>
  <si>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</si>
  <si>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</si>
  <si>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</si>
  <si>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</si>
  <si>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</si>
  <si>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</si>
  <si>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</si>
  <si>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</si>
  <si>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</si>
  <si>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</si>
  <si>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</si>
  <si>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</si>
  <si>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</si>
  <si>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</si>
  <si>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</si>
  <si>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</si>
  <si>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</si>
  <si>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</si>
  <si>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</si>
  <si>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</si>
  <si>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</si>
  <si>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</si>
  <si>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</si>
  <si>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</si>
  <si>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</si>
  <si>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</si>
  <si>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</si>
  <si>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</si>
  <si>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</si>
  <si>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</si>
  <si>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</si>
  <si>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</si>
  <si>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</si>
  <si>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</si>
  <si>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</si>
  <si>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</si>
  <si>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</si>
  <si>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</si>
  <si>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</si>
  <si>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</si>
  <si>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</si>
  <si>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</si>
  <si>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</si>
  <si>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</si>
  <si>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</si>
  <si>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</si>
  <si>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</si>
  <si>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</si>
  <si>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</si>
  <si>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</si>
  <si>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</si>
  <si>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</si>
  <si>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</si>
  <si>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</si>
  <si>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</si>
  <si>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</si>
  <si>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</si>
  <si>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</si>
  <si>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</si>
  <si>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</si>
  <si>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</si>
  <si>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</si>
  <si>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</si>
  <si>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</si>
  <si>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</si>
  <si>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</si>
  <si>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</si>
  <si>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</si>
  <si>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</si>
  <si>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</si>
  <si>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</si>
  <si>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</si>
  <si>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</si>
  <si>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</si>
  <si>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</si>
  <si>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</si>
  <si>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</si>
  <si>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</si>
  <si>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</si>
  <si>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</si>
  <si>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</si>
  <si>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</si>
  <si>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</si>
  <si>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</si>
  <si>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</si>
  <si>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</si>
  <si>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</si>
  <si>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</si>
  <si>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</si>
  <si>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</si>
  <si>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</si>
  <si>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</si>
  <si>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</si>
  <si>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</si>
  <si>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</si>
  <si>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</si>
  <si>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</si>
  <si>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</si>
  <si>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</si>
  <si>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</si>
  <si>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</si>
  <si>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</si>
  <si>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</si>
  <si>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</si>
  <si>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</si>
  <si>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</si>
  <si>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</si>
  <si>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</si>
  <si>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</si>
  <si>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</si>
  <si>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</si>
  <si>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</si>
  <si>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</si>
  <si>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</si>
  <si>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</si>
  <si>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</si>
  <si>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</si>
  <si>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</si>
  <si>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</si>
  <si>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</si>
  <si>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</si>
  <si>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</si>
  <si>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</si>
  <si>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</si>
  <si>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</si>
  <si>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</si>
  <si>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</si>
  <si>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</si>
  <si>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</si>
  <si>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</si>
  <si>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</si>
  <si>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</si>
  <si>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</si>
  <si>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</si>
  <si>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</si>
  <si>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</si>
  <si>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</si>
  <si>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</si>
  <si>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</si>
  <si>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</si>
  <si>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</si>
  <si>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</si>
  <si>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</si>
  <si>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</si>
  <si>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</si>
  <si>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</si>
  <si>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</si>
  <si>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</si>
  <si>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</si>
  <si>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</si>
  <si>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</si>
  <si>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</si>
  <si>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</si>
  <si>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</si>
  <si>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</si>
  <si>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</si>
  <si>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</si>
  <si>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</si>
  <si>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</si>
  <si>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</si>
  <si>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</si>
  <si>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</si>
  <si>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</si>
  <si>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</si>
  <si>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</si>
  <si>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</si>
  <si>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</si>
  <si>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</si>
  <si>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</si>
  <si>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</si>
  <si>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</si>
  <si>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</si>
  <si>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</si>
  <si>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</si>
  <si>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</si>
  <si>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</si>
  <si>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</si>
  <si>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</si>
  <si>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</si>
  <si>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</si>
  <si>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</si>
  <si>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</si>
  <si>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</si>
  <si>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</si>
  <si>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</si>
  <si>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</si>
  <si>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</si>
  <si>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</si>
  <si>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</si>
  <si>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</si>
  <si>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</si>
  <si>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</si>
  <si>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</si>
  <si>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</si>
  <si>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</si>
  <si>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</si>
  <si>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</si>
  <si>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</si>
  <si>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</si>
  <si>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</si>
  <si>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</si>
  <si>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</si>
  <si>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</si>
  <si>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</si>
  <si>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</si>
  <si>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</si>
  <si>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</si>
  <si>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</si>
  <si>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</si>
  <si>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</si>
  <si>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</si>
  <si>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</si>
  <si>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</si>
  <si>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</si>
  <si>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</si>
  <si>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</si>
  <si>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</si>
  <si>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</si>
  <si>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</si>
  <si>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</si>
  <si>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</si>
  <si>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</si>
  <si>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</si>
  <si>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</si>
  <si>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</si>
  <si>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</si>
  <si>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</si>
  <si>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</si>
  <si>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</si>
  <si>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</si>
  <si>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</si>
  <si>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</si>
  <si>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</si>
  <si>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</si>
  <si>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</si>
  <si>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</si>
  <si>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</si>
  <si>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</si>
  <si>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</si>
  <si>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</si>
  <si>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</si>
  <si>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</si>
  <si>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</si>
  <si>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</si>
  <si>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</si>
  <si>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</si>
  <si>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</si>
  <si>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</si>
  <si>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</si>
  <si>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</si>
  <si>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</si>
  <si>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</si>
  <si>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</si>
  <si>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</si>
  <si>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</si>
  <si>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</si>
  <si>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</si>
  <si>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</si>
  <si>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</si>
  <si>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</si>
  <si>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</si>
  <si>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</si>
  <si>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</si>
  <si>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</si>
  <si>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</si>
  <si>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</si>
  <si>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</si>
  <si>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</si>
  <si>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</si>
  <si>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</si>
  <si>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</si>
  <si>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</si>
  <si>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</si>
  <si>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</si>
  <si>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</si>
  <si>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</si>
  <si>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</si>
  <si>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</si>
  <si>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</si>
  <si>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</si>
  <si>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</si>
  <si>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</si>
  <si>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</si>
  <si>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</si>
  <si>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</si>
  <si>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</si>
  <si>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</si>
  <si>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</si>
  <si>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</si>
  <si>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</si>
  <si>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</si>
  <si>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</si>
  <si>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</si>
  <si>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</si>
  <si>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</si>
  <si>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</si>
  <si>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</si>
  <si>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</si>
  <si>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</si>
  <si>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</si>
  <si>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</si>
  <si>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</si>
  <si>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</si>
  <si>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</si>
  <si>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</si>
  <si>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</si>
  <si>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</si>
  <si>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</si>
  <si>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</si>
  <si>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</si>
  <si>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</si>
  <si>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</si>
  <si>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</si>
  <si>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</si>
  <si>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</si>
  <si>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</si>
  <si>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</si>
  <si>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</si>
  <si>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</si>
  <si>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</si>
  <si>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</si>
  <si>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</si>
  <si>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</si>
  <si>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</si>
  <si>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</si>
  <si>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</si>
  <si>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</si>
  <si>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</si>
  <si>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</si>
  <si>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</si>
  <si>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</si>
  <si>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</si>
  <si>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</si>
  <si>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</si>
  <si>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</si>
  <si>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</si>
  <si>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</si>
  <si>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</si>
  <si>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</si>
  <si>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</si>
  <si>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</si>
  <si>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</si>
  <si>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</si>
  <si>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</si>
  <si>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</si>
  <si>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</si>
  <si>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</si>
  <si>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</si>
  <si>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</si>
  <si>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</si>
  <si>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</si>
  <si>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</si>
  <si>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</si>
  <si>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</si>
  <si>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</si>
  <si>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</si>
  <si>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</si>
  <si>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</si>
  <si>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</si>
  <si>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</si>
  <si>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</si>
  <si>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</si>
  <si>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</si>
  <si>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</si>
  <si>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</si>
  <si>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</si>
  <si>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</si>
  <si>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</si>
  <si>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</si>
  <si>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</si>
  <si>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</si>
  <si>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</si>
  <si>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</si>
  <si>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</si>
  <si>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</si>
  <si>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</si>
  <si>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</si>
  <si>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</si>
  <si>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</si>
  <si>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</si>
  <si>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</si>
  <si>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</si>
  <si>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</si>
  <si>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</si>
  <si>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</si>
  <si>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</si>
  <si>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</si>
  <si>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</si>
  <si>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</si>
  <si>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</si>
  <si>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</si>
  <si>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</si>
  <si>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</si>
  <si>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</si>
  <si>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</si>
  <si>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</si>
  <si>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</si>
  <si>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</si>
  <si>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</si>
  <si>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</si>
  <si>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</si>
  <si>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</si>
  <si>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</si>
  <si>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</si>
  <si>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</si>
  <si>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</si>
  <si>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</si>
  <si>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</si>
  <si>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</si>
  <si>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</si>
  <si>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</si>
  <si>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</si>
  <si>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</si>
  <si>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</si>
  <si>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</si>
  <si>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</si>
  <si>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</si>
  <si>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</si>
  <si>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</si>
  <si>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</si>
  <si>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</si>
  <si>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</si>
  <si>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</si>
  <si>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</si>
  <si>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</si>
  <si>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</si>
  <si>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</si>
  <si>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</si>
  <si>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</si>
  <si>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</si>
  <si>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</si>
  <si>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</si>
  <si>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</si>
  <si>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</si>
  <si>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</si>
  <si>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</si>
  <si>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</si>
  <si>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</si>
  <si>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</si>
  <si>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</si>
  <si>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</si>
  <si>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</si>
  <si>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</si>
  <si>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</si>
  <si>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</si>
  <si>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</si>
  <si>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</si>
  <si>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</si>
  <si>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</si>
  <si>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</si>
  <si>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</si>
  <si>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</si>
  <si>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</si>
  <si>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</si>
  <si>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</si>
  <si>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</si>
  <si>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</si>
  <si>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</si>
  <si>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</si>
  <si>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</si>
  <si>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</si>
  <si>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</si>
  <si>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</si>
  <si>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</si>
  <si>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</si>
  <si>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</si>
  <si>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</si>
  <si>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</si>
  <si>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</si>
  <si>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</si>
  <si>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</si>
  <si>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</si>
  <si>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</si>
  <si>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</si>
  <si>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</si>
  <si>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</si>
  <si>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</si>
  <si>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</si>
  <si>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</si>
  <si>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</si>
  <si>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</si>
  <si>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</si>
  <si>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</si>
  <si>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</si>
  <si>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</si>
  <si>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</si>
  <si>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</si>
  <si>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</si>
  <si>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</si>
  <si>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</si>
  <si>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</si>
  <si>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</si>
  <si>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</si>
  <si>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</si>
  <si>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</si>
  <si>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</si>
  <si>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</si>
  <si>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</si>
  <si>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</si>
  <si>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</si>
  <si>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</si>
  <si>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</si>
  <si>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</si>
  <si>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</si>
  <si>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</si>
  <si>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</si>
  <si>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</si>
  <si>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</si>
  <si>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</si>
  <si>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</si>
  <si>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</si>
  <si>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</si>
  <si>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</si>
  <si>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</si>
  <si>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</si>
  <si>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</si>
  <si>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</si>
  <si>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</si>
  <si>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</si>
  <si>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</si>
  <si>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</si>
  <si>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</si>
  <si>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</si>
  <si>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</si>
  <si>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</si>
  <si>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</si>
  <si>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</si>
  <si>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</si>
  <si>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</si>
  <si>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</si>
  <si>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</si>
  <si>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</si>
  <si>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</si>
  <si>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</si>
  <si>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</si>
  <si>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</si>
  <si>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</si>
  <si>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</si>
  <si>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</si>
  <si>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</si>
  <si>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</si>
  <si>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</si>
  <si>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</si>
  <si>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</si>
  <si>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</si>
  <si>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</si>
  <si>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</si>
  <si>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</si>
  <si>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</si>
  <si>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</si>
  <si>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</si>
  <si>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</si>
  <si>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</si>
  <si>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</si>
  <si>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</si>
  <si>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</si>
  <si>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</si>
  <si>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</si>
  <si>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</si>
  <si>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</si>
  <si>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</si>
  <si>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</si>
  <si>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</si>
  <si>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</si>
  <si>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</si>
  <si>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</si>
  <si>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</si>
  <si>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</si>
  <si>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</si>
  <si>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</si>
  <si>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</si>
  <si>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</si>
  <si>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</si>
  <si>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</si>
  <si>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</si>
  <si>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</si>
  <si>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</si>
  <si>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</si>
  <si>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</si>
  <si>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</si>
  <si>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</si>
  <si>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</si>
  <si>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</si>
  <si>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</si>
  <si>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</si>
  <si>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</si>
  <si>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</si>
  <si>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</si>
  <si>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</si>
  <si>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</si>
  <si>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</si>
  <si>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</si>
  <si>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</si>
  <si>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</si>
  <si>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</si>
  <si>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</si>
  <si>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</si>
  <si>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</si>
  <si>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</si>
  <si>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</si>
  <si>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</si>
  <si>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</si>
  <si>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</si>
  <si>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</si>
  <si>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</si>
  <si>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</si>
  <si>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</si>
  <si>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</si>
  <si>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</si>
  <si>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</si>
  <si>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</si>
  <si>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</si>
  <si>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</si>
  <si>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</si>
  <si>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</si>
  <si>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</si>
  <si>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</si>
  <si>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</si>
  <si>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</si>
  <si>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</si>
  <si>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</si>
  <si>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</si>
  <si>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</si>
  <si>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</si>
  <si>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</si>
  <si>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</si>
  <si>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</si>
  <si>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</si>
  <si>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</si>
  <si>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</si>
  <si>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</si>
  <si>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</si>
  <si>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</si>
  <si>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</si>
  <si>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</si>
  <si>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</si>
  <si>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</si>
  <si>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</si>
  <si>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</si>
  <si>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</si>
  <si>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</si>
  <si>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</si>
  <si>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</si>
  <si>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</si>
  <si>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</si>
  <si>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</si>
  <si>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</si>
  <si>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</si>
  <si>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</si>
  <si>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</si>
  <si>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</si>
  <si>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</si>
  <si>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</si>
  <si>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</si>
  <si>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</si>
  <si>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</si>
  <si>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</si>
  <si>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</si>
  <si>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</si>
  <si>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</si>
  <si>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</si>
  <si>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</si>
  <si>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</si>
  <si>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</si>
  <si>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</si>
  <si>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</si>
  <si>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</si>
  <si>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</si>
  <si>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</si>
  <si>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</si>
  <si>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</si>
  <si>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</si>
  <si>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</si>
  <si>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</si>
  <si>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</si>
  <si>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</si>
  <si>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</si>
  <si>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</si>
  <si>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</si>
  <si>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</si>
  <si>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</si>
  <si>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</si>
  <si>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</si>
  <si>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</si>
  <si>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</si>
  <si>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</si>
  <si>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</si>
  <si>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</si>
  <si>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</si>
  <si>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</si>
  <si>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</si>
  <si>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</si>
  <si>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</si>
  <si>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</si>
  <si>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</si>
  <si>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</si>
  <si>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</si>
  <si>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</si>
  <si>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</si>
  <si>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</si>
  <si>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</si>
  <si>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</si>
  <si>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</si>
  <si>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</si>
  <si>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</si>
  <si>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</si>
  <si>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</si>
  <si>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</si>
  <si>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</si>
  <si>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</si>
  <si>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</si>
  <si>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</si>
  <si>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</si>
  <si>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</si>
  <si>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</si>
  <si>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</si>
  <si>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</si>
  <si>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</si>
  <si>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</si>
  <si>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</si>
  <si>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</si>
  <si>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</si>
  <si>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</si>
  <si>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</si>
  <si>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</si>
  <si>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</si>
  <si>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</si>
  <si>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</si>
  <si>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</si>
  <si>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</si>
  <si>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</si>
  <si>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</si>
  <si>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</si>
  <si>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</si>
  <si>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</si>
  <si>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</si>
  <si>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</si>
  <si>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</si>
  <si>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</si>
  <si>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</si>
  <si>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</si>
  <si>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</si>
  <si>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</si>
  <si>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</si>
  <si>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</si>
  <si>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</si>
  <si>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</si>
  <si>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</si>
  <si>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</si>
  <si>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</si>
  <si>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</si>
  <si>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</si>
  <si>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</si>
  <si>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</si>
  <si>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</si>
  <si>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</si>
  <si>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</si>
  <si>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</si>
  <si>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</si>
  <si>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</si>
  <si>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</si>
  <si>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</si>
  <si>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</si>
  <si>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</si>
  <si>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</si>
  <si>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</si>
  <si>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</si>
  <si>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</si>
  <si>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</si>
  <si>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</si>
  <si>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</si>
  <si>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</si>
  <si>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</si>
  <si>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</si>
  <si>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</si>
  <si>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</si>
  <si>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</si>
  <si>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</si>
  <si>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</si>
  <si>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</si>
  <si>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</si>
  <si>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</si>
  <si>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</si>
  <si>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</si>
  <si>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</si>
  <si>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</si>
  <si>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</si>
  <si>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</si>
  <si>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</si>
  <si>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</si>
  <si>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</si>
  <si>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</si>
  <si>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</si>
  <si>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</si>
  <si>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</si>
  <si>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</si>
  <si>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</si>
  <si>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</si>
  <si>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</si>
  <si>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</si>
  <si>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</si>
  <si>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</si>
  <si>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</si>
  <si>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</si>
  <si>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</si>
  <si>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</si>
  <si>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</si>
  <si>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</si>
  <si>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</si>
  <si>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</si>
  <si>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</si>
  <si>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</si>
  <si>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</si>
  <si>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</si>
  <si>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</si>
  <si>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</si>
  <si>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</si>
  <si>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</si>
  <si>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</si>
  <si>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</si>
  <si>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</si>
  <si>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</si>
  <si>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</si>
  <si>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</si>
  <si>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</si>
  <si>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</si>
  <si>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</si>
  <si>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</si>
  <si>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</si>
  <si>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</si>
  <si>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</si>
  <si>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</si>
  <si>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</si>
  <si>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</si>
  <si>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</si>
  <si>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</si>
  <si>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</si>
  <si>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</si>
  <si>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</si>
  <si>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</si>
  <si>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</si>
  <si>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</si>
  <si>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</si>
  <si>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</si>
  <si>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</si>
  <si>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</si>
  <si>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</si>
  <si>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</si>
  <si>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</si>
  <si>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</si>
  <si>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</si>
  <si>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</si>
  <si>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</si>
  <si>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</si>
  <si>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</si>
  <si>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</si>
  <si>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</si>
  <si>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</si>
  <si>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</si>
  <si>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</si>
  <si>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</si>
  <si>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</si>
  <si>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</si>
  <si>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</si>
  <si>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</si>
  <si>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</si>
  <si>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</si>
  <si>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</si>
  <si>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</si>
  <si>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</si>
  <si>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</si>
  <si>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</si>
  <si>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</si>
  <si>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</si>
  <si>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</si>
  <si>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</si>
  <si>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</si>
  <si>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</si>
  <si>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</si>
  <si>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</si>
  <si>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</si>
  <si>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</si>
  <si>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</si>
  <si>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</si>
  <si>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</si>
  <si>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</si>
  <si>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</si>
  <si>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</si>
  <si>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</si>
  <si>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</si>
  <si>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</si>
  <si>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</si>
  <si>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</si>
  <si>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</si>
  <si>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</si>
  <si>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</si>
  <si>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</si>
  <si>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</si>
  <si>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</si>
  <si>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</si>
  <si>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</si>
  <si>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</si>
  <si>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</si>
  <si>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</si>
  <si>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</si>
  <si>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</si>
  <si>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</si>
  <si>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</si>
  <si>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</si>
  <si>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</si>
  <si>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</si>
  <si>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</si>
  <si>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</si>
  <si>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</si>
  <si>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</si>
  <si>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</si>
  <si>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</si>
  <si>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</si>
  <si>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</si>
  <si>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</si>
  <si>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</si>
  <si>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</si>
  <si>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</si>
  <si>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</si>
  <si>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</si>
  <si>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</si>
  <si>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</si>
  <si>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</si>
  <si>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</si>
  <si>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</si>
  <si>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</si>
  <si>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</si>
  <si>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</si>
  <si>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</si>
  <si>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</si>
  <si>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</si>
  <si>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</si>
  <si>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</si>
  <si>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</si>
  <si>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</si>
  <si>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</si>
  <si>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</si>
  <si>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</si>
  <si>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</si>
  <si>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</si>
  <si>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</si>
  <si>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</si>
  <si>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</si>
  <si>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</si>
  <si>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</si>
  <si>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</si>
  <si>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</si>
  <si>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</si>
  <si>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</si>
  <si>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</si>
  <si>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</si>
  <si>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</si>
  <si>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</si>
  <si>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</si>
  <si>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</si>
  <si>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</si>
  <si>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</si>
  <si>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</si>
  <si>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</si>
  <si>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</si>
  <si>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</si>
  <si>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</si>
  <si>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</si>
  <si>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</si>
  <si>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</si>
  <si>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</si>
  <si>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</si>
  <si>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</si>
  <si>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</si>
  <si>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</si>
  <si>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</si>
  <si>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</si>
  <si>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</si>
  <si>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</si>
  <si>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</si>
  <si>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</si>
  <si>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</si>
  <si>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</si>
  <si>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</si>
  <si>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</si>
  <si>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</si>
  <si>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</si>
  <si>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</si>
  <si>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</si>
  <si>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</si>
  <si>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</si>
  <si>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</si>
  <si>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</si>
  <si>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</si>
  <si>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</si>
  <si>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</si>
  <si>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</si>
  <si>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</si>
  <si>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</si>
  <si>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</si>
  <si>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</si>
  <si>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</si>
  <si>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</si>
  <si>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</si>
  <si>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</si>
  <si>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</si>
  <si>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</si>
  <si>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</si>
  <si>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</si>
  <si>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</si>
  <si>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</si>
  <si>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</si>
  <si>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</si>
  <si>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</si>
  <si>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</si>
  <si>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</si>
  <si>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</si>
  <si>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</si>
  <si>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</si>
  <si>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</si>
  <si>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</si>
  <si>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</si>
  <si>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</si>
  <si>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</si>
  <si>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</si>
  <si>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</si>
  <si>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</si>
  <si>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</si>
  <si>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</si>
  <si>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</si>
  <si>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</si>
  <si>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</si>
  <si>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</si>
  <si>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</si>
  <si>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</si>
  <si>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</si>
  <si>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</si>
  <si>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</si>
  <si>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</si>
  <si>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</si>
  <si>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</si>
  <si>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</si>
  <si>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</si>
  <si>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</si>
  <si>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</si>
  <si>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</si>
  <si>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</si>
  <si>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</si>
  <si>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</si>
  <si>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</si>
  <si>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</si>
  <si>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</si>
  <si>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</si>
  <si>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</si>
  <si>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</si>
  <si>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</si>
  <si>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</si>
  <si>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</si>
  <si>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</si>
  <si>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</si>
  <si>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</si>
  <si>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</si>
  <si>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</si>
  <si>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</si>
  <si>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</si>
  <si>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</si>
  <si>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</si>
  <si>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</si>
  <si>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</si>
  <si>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</si>
  <si>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</si>
  <si>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</si>
  <si>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</si>
  <si>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</si>
  <si>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</si>
  <si>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</si>
  <si>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</si>
  <si>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</si>
  <si>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</si>
  <si>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</si>
  <si>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</si>
  <si>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</si>
  <si>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</si>
  <si>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</si>
  <si>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</si>
  <si>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</si>
  <si>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</si>
  <si>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</si>
  <si>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</si>
  <si>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</si>
  <si>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</si>
  <si>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</si>
  <si>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</si>
  <si>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</si>
  <si>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</si>
  <si>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</si>
  <si>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</si>
  <si>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</si>
  <si>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</si>
  <si>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</si>
  <si>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</si>
  <si>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</si>
  <si>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</si>
  <si>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</si>
  <si>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</si>
  <si>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</si>
  <si>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</si>
  <si>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</si>
  <si>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</si>
  <si>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</si>
  <si>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</si>
  <si>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</si>
  <si>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</si>
  <si>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</si>
  <si>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</si>
  <si>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</si>
  <si>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</si>
  <si>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</si>
  <si>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</si>
  <si>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</si>
  <si>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</si>
  <si>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</si>
  <si>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</si>
  <si>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</si>
  <si>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</si>
  <si>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</si>
  <si>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</si>
  <si>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</si>
  <si>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</si>
  <si>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</si>
  <si>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</si>
  <si>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</si>
  <si>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</si>
  <si>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</si>
  <si>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</si>
  <si>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</si>
  <si>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</si>
  <si>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</si>
  <si>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</si>
  <si>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</si>
  <si>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</si>
  <si>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</si>
  <si>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</si>
  <si>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</si>
  <si>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</si>
  <si>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</si>
  <si>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</si>
  <si>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</si>
  <si>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</si>
  <si>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</si>
  <si>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</si>
  <si>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</si>
  <si>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</si>
  <si>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</si>
  <si>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</si>
  <si>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</si>
  <si>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</si>
  <si>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</si>
  <si>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</si>
  <si>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</si>
  <si>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</si>
  <si>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</si>
  <si>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</si>
  <si>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</si>
  <si>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</si>
  <si>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</si>
  <si>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</si>
  <si>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</si>
  <si>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</si>
  <si>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</si>
  <si>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</si>
  <si>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</si>
  <si>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</si>
  <si>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</si>
  <si>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</si>
  <si>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</si>
  <si>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</si>
  <si>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</si>
  <si>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</si>
  <si>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</si>
  <si>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</si>
  <si>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</si>
  <si>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</si>
  <si>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</si>
  <si>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</si>
  <si>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</si>
  <si>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</si>
  <si>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</si>
  <si>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</si>
  <si>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</si>
  <si>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</si>
  <si>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</si>
  <si>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</si>
  <si>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</si>
  <si>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</si>
  <si>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</si>
  <si>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</si>
  <si>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</si>
  <si>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</si>
  <si>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</si>
  <si>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</si>
  <si>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</si>
  <si>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</si>
  <si>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</si>
  <si>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</si>
  <si>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</si>
  <si>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</si>
  <si>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</si>
  <si>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</si>
  <si>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</si>
  <si>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</si>
  <si>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</si>
  <si>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</si>
  <si>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</si>
  <si>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</si>
  <si>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</si>
  <si>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</si>
  <si>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</si>
  <si>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</si>
  <si>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</si>
  <si>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</si>
  <si>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</si>
  <si>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</si>
  <si>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</si>
  <si>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</si>
  <si>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</si>
  <si>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</si>
  <si>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</si>
  <si>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</si>
  <si>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</si>
  <si>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</si>
  <si>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</si>
  <si>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</si>
  <si>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</si>
  <si>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</si>
  <si>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</si>
  <si>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</si>
  <si>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</si>
  <si>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</si>
  <si>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</si>
  <si>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</si>
  <si>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</si>
  <si>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</si>
  <si>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</si>
  <si>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</si>
  <si>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</si>
  <si>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</si>
  <si>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</si>
  <si>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</si>
  <si>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</si>
  <si>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</si>
  <si>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</si>
  <si>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</si>
  <si>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</si>
  <si>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</si>
  <si>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</si>
  <si>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</si>
  <si>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</si>
  <si>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</si>
  <si>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</si>
  <si>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</si>
  <si>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</si>
  <si>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</si>
  <si>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</si>
  <si>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</si>
  <si>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</si>
  <si>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</si>
  <si>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</si>
  <si>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</si>
  <si>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</si>
  <si>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</si>
  <si>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</si>
  <si>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</si>
  <si>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</si>
  <si>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</si>
  <si>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</si>
  <si>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</si>
  <si>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</si>
  <si>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</si>
  <si>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</si>
  <si>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</si>
  <si>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</si>
  <si>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</si>
  <si>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</si>
  <si>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</si>
  <si>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</si>
  <si>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</si>
  <si>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</si>
  <si>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</si>
  <si>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</si>
  <si>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</si>
  <si>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</si>
  <si>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</si>
  <si>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</si>
  <si>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</si>
  <si>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</si>
  <si>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</si>
  <si>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</si>
  <si>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</si>
  <si>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</si>
  <si>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</si>
  <si>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</si>
  <si>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</si>
  <si>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</si>
  <si>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</si>
  <si>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</si>
  <si>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</si>
  <si>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</si>
  <si>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</si>
  <si>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</si>
  <si>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</si>
  <si>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</si>
  <si>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</si>
  <si>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</si>
  <si>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</si>
  <si>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</si>
  <si>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</si>
  <si>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</si>
  <si>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</si>
  <si>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</si>
  <si>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</si>
  <si>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</si>
  <si>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</si>
  <si>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</si>
  <si>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</si>
  <si>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</si>
  <si>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</si>
  <si>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</si>
  <si>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</si>
  <si>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</si>
  <si>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</si>
  <si>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</si>
  <si>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</si>
  <si>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</si>
  <si>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</si>
  <si>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</si>
  <si>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</si>
  <si>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</si>
  <si>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</si>
  <si>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</si>
  <si>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</si>
  <si>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</si>
  <si>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</si>
  <si>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</si>
  <si>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</si>
  <si>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</si>
  <si>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</si>
  <si>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</si>
  <si>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</si>
  <si>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</si>
  <si>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</si>
  <si>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</si>
  <si>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</si>
  <si>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</si>
  <si>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</si>
  <si>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</si>
  <si>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</si>
  <si>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</si>
  <si>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</si>
  <si>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</si>
  <si>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</si>
  <si>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</si>
  <si>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</si>
  <si>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</si>
  <si>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</si>
  <si>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</si>
  <si>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</si>
  <si>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</si>
  <si>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</si>
  <si>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</si>
  <si>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</si>
  <si>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</si>
  <si>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</si>
  <si>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</si>
  <si>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</si>
  <si>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</si>
  <si>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</si>
  <si>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</si>
  <si>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</si>
  <si>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</si>
  <si>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</si>
  <si>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</si>
  <si>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</si>
  <si>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</si>
  <si>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</si>
  <si>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</si>
  <si>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</si>
  <si>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</si>
  <si>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</si>
  <si>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</si>
  <si>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</si>
  <si>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</si>
  <si>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</si>
  <si>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</si>
  <si>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</si>
  <si>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</si>
  <si>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</si>
  <si>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</si>
  <si>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</si>
  <si>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</si>
  <si>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</si>
  <si>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</si>
  <si>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</si>
  <si>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</si>
  <si>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</si>
  <si>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</si>
  <si>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</si>
  <si>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</si>
  <si>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</si>
  <si>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</si>
  <si>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</si>
  <si>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</si>
  <si>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</si>
  <si>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</si>
  <si>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</si>
  <si>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</si>
  <si>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</si>
  <si>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</si>
  <si>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</si>
  <si>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</si>
  <si>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</si>
  <si>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</si>
  <si>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</si>
  <si>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</si>
  <si>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</si>
  <si>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</si>
  <si>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</si>
  <si>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</si>
  <si>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</si>
  <si>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</si>
  <si>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</si>
  <si>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</si>
  <si>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</si>
  <si>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</si>
  <si>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</si>
  <si>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</si>
  <si>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</si>
  <si>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</si>
  <si>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</si>
  <si>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</si>
  <si>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</si>
  <si>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</si>
  <si>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</si>
  <si>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</si>
  <si>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</si>
  <si>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</si>
  <si>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</si>
  <si>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</si>
  <si>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</si>
  <si>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</si>
  <si>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</si>
  <si>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</si>
  <si>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</si>
  <si>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</si>
  <si>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</si>
  <si>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</si>
  <si>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</si>
  <si>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</si>
  <si>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</si>
  <si>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</si>
  <si>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</si>
  <si>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</si>
  <si>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</si>
  <si>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</si>
  <si>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</si>
  <si>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</si>
  <si>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</si>
  <si>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</si>
  <si>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</si>
  <si>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</si>
  <si>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</si>
  <si>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</si>
  <si>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</si>
  <si>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</si>
  <si>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</si>
  <si>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</si>
  <si>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</si>
  <si>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</si>
  <si>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</si>
  <si>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</si>
  <si>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</si>
  <si>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</si>
  <si>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</si>
  <si>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</si>
  <si>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</si>
  <si>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</si>
  <si>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</si>
  <si>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</si>
  <si>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</si>
  <si>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</si>
  <si>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</si>
  <si>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</si>
  <si>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</si>
  <si>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</si>
  <si>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</si>
  <si>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</si>
  <si>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</si>
  <si>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</si>
  <si>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</si>
  <si>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</si>
  <si>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</si>
  <si>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</si>
  <si>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</si>
  <si>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</si>
  <si>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</si>
  <si>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</si>
  <si>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</si>
  <si>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</si>
  <si>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</si>
  <si>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</si>
  <si>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</si>
  <si>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</si>
  <si>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</si>
  <si>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</si>
  <si>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</si>
  <si>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</si>
  <si>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</si>
  <si>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</si>
  <si>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</si>
  <si>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</si>
  <si>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</si>
  <si>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</si>
  <si>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</si>
  <si>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</si>
  <si>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</si>
  <si>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</si>
  <si>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</si>
  <si>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</si>
  <si>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</si>
  <si>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</si>
  <si>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</si>
  <si>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</si>
  <si>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</si>
  <si>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</si>
  <si>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</si>
  <si>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</si>
  <si>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</si>
  <si>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</si>
  <si>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</si>
  <si>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</si>
  <si>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</si>
  <si>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</si>
  <si>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</si>
  <si>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</si>
  <si>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</si>
  <si>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</si>
  <si>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</si>
  <si>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</si>
  <si>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</si>
  <si>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</si>
  <si>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</si>
  <si>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</si>
  <si>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</si>
  <si>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</si>
  <si>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</si>
  <si>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</si>
  <si>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</si>
  <si>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</si>
  <si>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</si>
  <si>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</si>
  <si>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</si>
  <si>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</si>
  <si>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</si>
  <si>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</si>
  <si>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</si>
  <si>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</si>
  <si>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</si>
  <si>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</si>
  <si>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</si>
  <si>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</si>
  <si>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</si>
  <si>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</si>
  <si>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</si>
  <si>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</si>
  <si>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</si>
  <si>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</si>
  <si>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</si>
  <si>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</si>
  <si>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</si>
  <si>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</si>
  <si>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</si>
  <si>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</si>
  <si>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</si>
  <si>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</si>
  <si>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</si>
  <si>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</si>
  <si>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</si>
  <si>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</si>
  <si>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</si>
  <si>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</si>
  <si>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</si>
  <si>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</si>
  <si>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</si>
  <si>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</si>
  <si>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</si>
  <si>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</si>
  <si>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</si>
  <si>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</si>
  <si>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</si>
  <si>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</si>
  <si>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</si>
  <si>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</si>
  <si>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</si>
  <si>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</si>
  <si>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</si>
  <si>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</si>
  <si>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</si>
  <si>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</si>
  <si>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</si>
  <si>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</si>
  <si>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</si>
  <si>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</si>
  <si>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</si>
  <si>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</si>
  <si>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</si>
  <si>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</si>
  <si>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</si>
  <si>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</si>
  <si>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</si>
  <si>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</si>
  <si>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</si>
  <si>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</si>
  <si>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</si>
  <si>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</si>
  <si>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</si>
  <si>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</si>
  <si>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</si>
  <si>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</si>
  <si>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</si>
  <si>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</si>
  <si>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</si>
  <si>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</si>
  <si>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</si>
  <si>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</si>
  <si>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</si>
  <si>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</si>
  <si>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</si>
  <si>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</si>
  <si>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</si>
  <si>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</si>
  <si>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</si>
  <si>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</si>
  <si>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</si>
  <si>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</si>
  <si>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</si>
  <si>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</si>
  <si>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</si>
  <si>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</si>
  <si>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</si>
  <si>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</si>
  <si>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</si>
  <si>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</si>
  <si>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</si>
  <si>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</si>
  <si>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</si>
  <si>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</si>
  <si>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</si>
  <si>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</si>
  <si>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</si>
  <si>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</si>
  <si>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</si>
  <si>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</si>
  <si>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</si>
  <si>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</si>
  <si>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</si>
  <si>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</si>
  <si>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</si>
  <si>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</si>
  <si>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</si>
  <si>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</si>
  <si>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</si>
  <si>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</si>
  <si>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</si>
  <si>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</si>
  <si>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</si>
  <si>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</si>
  <si>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</si>
  <si>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</si>
  <si>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</si>
  <si>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</si>
  <si>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</si>
  <si>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</si>
  <si>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</si>
  <si>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</si>
  <si>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</si>
  <si>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</si>
  <si>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</si>
  <si>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</si>
  <si>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</si>
  <si>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</si>
  <si>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</si>
  <si>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</si>
  <si>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</si>
  <si>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</si>
  <si>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</si>
  <si>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</si>
  <si>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</si>
  <si>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</si>
  <si>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</si>
  <si>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</si>
  <si>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</si>
  <si>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</si>
  <si>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</si>
  <si>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</si>
  <si>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</si>
  <si>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</si>
  <si>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</si>
  <si>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</si>
  <si>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</si>
  <si>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</si>
  <si>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</si>
  <si>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</si>
  <si>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</si>
  <si>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</si>
  <si>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</si>
  <si>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</si>
  <si>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</si>
  <si>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</si>
  <si>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</si>
  <si>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</si>
  <si>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</si>
  <si>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</si>
  <si>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</si>
  <si>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</si>
  <si>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</si>
  <si>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</si>
  <si>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</si>
  <si>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</si>
  <si>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</si>
  <si>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</si>
  <si>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</si>
  <si>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</si>
  <si>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</si>
  <si>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</si>
  <si>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</si>
  <si>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</si>
  <si>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</si>
  <si>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</si>
  <si>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</si>
  <si>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</si>
  <si>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</si>
  <si>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</si>
  <si>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</si>
  <si>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</si>
  <si>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</si>
  <si>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</si>
  <si>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</si>
  <si>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</si>
  <si>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</si>
  <si>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</si>
  <si>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</si>
  <si>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</si>
  <si>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</si>
  <si>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</si>
  <si>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</si>
  <si>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</si>
  <si>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</si>
  <si>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</si>
  <si>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</si>
  <si>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</si>
  <si>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</si>
  <si>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</si>
  <si>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</si>
  <si>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</si>
  <si>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</si>
  <si>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</si>
  <si>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</si>
  <si>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</si>
  <si>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</si>
  <si>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</si>
  <si>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</si>
  <si>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</si>
  <si>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</si>
  <si>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</si>
  <si>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</si>
  <si>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</si>
  <si>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</si>
  <si>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</si>
  <si>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</si>
  <si>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</si>
  <si>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</si>
  <si>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</si>
  <si>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</si>
  <si>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</si>
  <si>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</si>
  <si>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</si>
  <si>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</si>
  <si>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</si>
  <si>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</si>
  <si>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</si>
  <si>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</si>
  <si>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</si>
  <si>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</si>
  <si>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</si>
  <si>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</si>
  <si>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</si>
  <si>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</si>
  <si>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</si>
  <si>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</si>
  <si>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</si>
  <si>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</si>
  <si>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</si>
  <si>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</si>
  <si>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</si>
  <si>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</si>
  <si>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</si>
  <si>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</si>
  <si>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</si>
  <si>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</si>
  <si>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</si>
  <si>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</si>
  <si>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</si>
  <si>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</si>
  <si>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</si>
  <si>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</si>
  <si>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</si>
  <si>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</si>
  <si>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</si>
  <si>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</si>
  <si>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</si>
  <si>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</si>
  <si>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</si>
  <si>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</si>
  <si>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</si>
  <si>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</si>
  <si>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</si>
  <si>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</si>
  <si>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</si>
  <si>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</si>
  <si>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</si>
  <si>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</si>
  <si>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</si>
  <si>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</si>
  <si>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</si>
  <si>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</si>
  <si>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</si>
  <si>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</si>
  <si>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</si>
  <si>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</si>
  <si>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</si>
  <si>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</si>
  <si>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</si>
  <si>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</si>
  <si>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</si>
  <si>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</si>
  <si>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</si>
  <si>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</si>
  <si>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</si>
  <si>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</si>
  <si>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</si>
  <si>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</si>
  <si>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</si>
  <si>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</si>
  <si>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</si>
  <si>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</si>
  <si>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</si>
  <si>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</si>
  <si>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</si>
  <si>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</si>
  <si>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</si>
  <si>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</si>
  <si>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</si>
  <si>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</si>
  <si>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</si>
  <si>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</si>
  <si>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</si>
  <si>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</si>
  <si>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</si>
  <si>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</si>
  <si>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</si>
  <si>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</si>
  <si>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</si>
  <si>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</si>
  <si>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</si>
  <si>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</si>
  <si>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</si>
  <si>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</si>
  <si>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</si>
  <si>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</si>
  <si>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</si>
  <si>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</si>
  <si>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</si>
  <si>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</si>
  <si>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</si>
  <si>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</si>
  <si>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</si>
  <si>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</si>
  <si>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</si>
  <si>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</si>
  <si>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</si>
  <si>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</si>
  <si>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</si>
  <si>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</si>
  <si>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</si>
  <si>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</si>
  <si>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</si>
  <si>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</si>
  <si>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</si>
  <si>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</si>
  <si>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</si>
  <si>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</si>
  <si>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</si>
  <si>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</si>
  <si>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</si>
  <si>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</si>
  <si>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</si>
  <si>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</si>
  <si>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</si>
  <si>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</si>
  <si>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</si>
  <si>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</si>
  <si>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</si>
  <si>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</si>
  <si>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</si>
  <si>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</si>
  <si>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</si>
  <si>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</si>
  <si>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</si>
  <si>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</si>
  <si>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</si>
  <si>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</si>
  <si>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</si>
  <si>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</si>
  <si>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</si>
  <si>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</si>
  <si>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</si>
  <si>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</si>
  <si>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</si>
  <si>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</si>
  <si>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</si>
  <si>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</si>
  <si>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</si>
  <si>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</si>
  <si>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</si>
  <si>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</si>
  <si>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</si>
  <si>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</si>
  <si>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</si>
  <si>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</si>
  <si>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</si>
  <si>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</si>
  <si>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</si>
  <si>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</si>
  <si>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</si>
  <si>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</si>
  <si>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</si>
  <si>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</si>
  <si>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</si>
  <si>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</si>
  <si>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</si>
  <si>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</si>
  <si>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</si>
  <si>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</si>
  <si>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</si>
  <si>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</si>
  <si>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</si>
  <si>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</si>
  <si>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</si>
  <si>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</si>
  <si>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</si>
  <si>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</si>
  <si>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</si>
  <si>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</si>
  <si>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</si>
  <si>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</si>
  <si>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</si>
  <si>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</si>
  <si>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</si>
  <si>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</si>
  <si>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</si>
  <si>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</si>
  <si>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</si>
  <si>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</si>
  <si>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</si>
  <si>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</si>
  <si>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</si>
  <si>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</si>
  <si>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</si>
  <si>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</si>
  <si>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</si>
  <si>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</si>
  <si>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</si>
  <si>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</si>
  <si>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</si>
  <si>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</si>
  <si>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</si>
  <si>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</si>
  <si>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</si>
  <si>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</si>
  <si>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</si>
  <si>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</si>
  <si>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</si>
  <si>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</si>
  <si>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</si>
  <si>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</si>
  <si>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</si>
  <si>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</si>
  <si>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</si>
  <si>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</si>
  <si>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</si>
  <si>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</si>
  <si>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</si>
  <si>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</si>
  <si>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</si>
  <si>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</si>
  <si>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</si>
  <si>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</si>
  <si>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</si>
  <si>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</si>
  <si>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</si>
  <si>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</si>
  <si>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</si>
  <si>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</si>
  <si>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</si>
  <si>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</si>
  <si>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</si>
  <si>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</si>
  <si>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</si>
  <si>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</si>
  <si>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</si>
  <si>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</si>
  <si>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</si>
  <si>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</si>
  <si>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</si>
  <si>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</si>
  <si>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</si>
  <si>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</si>
  <si>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</si>
  <si>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</si>
  <si>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</si>
  <si>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</si>
  <si>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</si>
  <si>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</si>
  <si>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</si>
  <si>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</si>
  <si>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</si>
  <si>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</si>
  <si>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</si>
  <si>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</si>
  <si>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</si>
  <si>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</si>
  <si>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</si>
  <si>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</si>
  <si>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</si>
  <si>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</si>
  <si>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</si>
  <si>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</si>
  <si>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</si>
  <si>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</si>
  <si>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</si>
  <si>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</si>
  <si>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</si>
  <si>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</si>
  <si>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</si>
  <si>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</si>
  <si>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</si>
  <si>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</si>
  <si>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</si>
  <si>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</si>
  <si>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</si>
  <si>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</si>
  <si>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</si>
  <si>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</si>
  <si>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</si>
  <si>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</si>
  <si>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</si>
  <si>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</si>
  <si>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</si>
  <si>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</si>
  <si>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</si>
  <si>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</si>
  <si>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</si>
  <si>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</si>
  <si>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</si>
  <si>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</si>
  <si>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</si>
  <si>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</si>
  <si>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</si>
  <si>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</si>
  <si>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</si>
  <si>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</si>
  <si>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</si>
  <si>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</si>
  <si>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</si>
  <si>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</si>
  <si>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</si>
  <si>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</si>
  <si>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</si>
  <si>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</si>
  <si>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</si>
  <si>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</si>
  <si>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</si>
  <si>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</si>
  <si>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</si>
  <si>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</si>
  <si>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</si>
  <si>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</si>
  <si>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</si>
  <si>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</si>
  <si>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</si>
  <si>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</si>
  <si>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</si>
  <si>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</si>
  <si>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</si>
  <si>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</si>
  <si>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</si>
  <si>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</si>
  <si>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</si>
  <si>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</si>
  <si>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</si>
  <si>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</si>
  <si>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</si>
  <si>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</si>
  <si>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</si>
  <si>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</si>
  <si>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</si>
  <si>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</si>
  <si>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</si>
  <si>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</si>
  <si>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</si>
  <si>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</si>
  <si>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</si>
  <si>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</si>
  <si>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</si>
  <si>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</si>
  <si>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</si>
  <si>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</si>
  <si>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</si>
  <si>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</si>
  <si>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</si>
  <si>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</si>
  <si>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</si>
  <si>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</si>
  <si>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</si>
  <si>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</si>
  <si>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</si>
  <si>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</si>
  <si>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</si>
  <si>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</si>
  <si>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</si>
  <si>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</si>
  <si>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</si>
  <si>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</si>
  <si>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</si>
  <si>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</si>
  <si>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</si>
  <si>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</si>
  <si>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</si>
  <si>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</si>
  <si>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</si>
  <si>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</si>
  <si>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</si>
  <si>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</si>
  <si>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</si>
  <si>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</si>
  <si>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</si>
  <si>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</si>
  <si>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</si>
  <si>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</si>
  <si>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</si>
  <si>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</si>
  <si>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</si>
  <si>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</si>
  <si>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</si>
  <si>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</si>
  <si>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</si>
  <si>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</si>
  <si>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</si>
  <si>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</si>
  <si>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</si>
  <si>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</si>
  <si>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</si>
  <si>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</si>
  <si>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</si>
  <si>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</si>
  <si>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</si>
  <si>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</si>
  <si>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</si>
  <si>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</si>
  <si>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</si>
  <si>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</si>
  <si>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</si>
  <si>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</si>
  <si>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</si>
  <si>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</si>
  <si>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</si>
  <si>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</si>
  <si>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</si>
  <si>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</si>
  <si>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</si>
  <si>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</si>
  <si>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</si>
  <si>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</si>
  <si>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</si>
  <si>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</si>
  <si>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</si>
  <si>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</si>
  <si>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</si>
  <si>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</si>
  <si>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</si>
  <si>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</si>
  <si>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</si>
  <si>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</si>
  <si>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</si>
  <si>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</si>
  <si>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</si>
  <si>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</si>
  <si>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</si>
  <si>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</si>
  <si>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</si>
  <si>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</si>
  <si>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</si>
  <si>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</si>
  <si>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</si>
  <si>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</si>
  <si>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</si>
  <si>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</si>
  <si>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</si>
  <si>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</si>
  <si>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</si>
  <si>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</si>
  <si>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</si>
  <si>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</si>
  <si>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</si>
  <si>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</si>
  <si>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</si>
  <si>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</si>
  <si>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</si>
  <si>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</si>
  <si>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</si>
  <si>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</si>
  <si>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</si>
  <si>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</si>
  <si>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</si>
  <si>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</si>
  <si>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</si>
  <si>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</si>
  <si>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</si>
  <si>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</si>
  <si>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</si>
  <si>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</si>
  <si>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</si>
  <si>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</si>
  <si>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</si>
  <si>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</si>
  <si>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</si>
  <si>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</si>
  <si>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</si>
  <si>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</si>
  <si>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</si>
  <si>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</si>
  <si>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</si>
  <si>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</si>
  <si>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</si>
  <si>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</si>
  <si>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</si>
  <si>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</si>
  <si>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</si>
  <si>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</si>
  <si>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</si>
  <si>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</si>
  <si>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</si>
  <si>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</si>
  <si>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</si>
  <si>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</si>
  <si>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</si>
  <si>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</si>
  <si>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</si>
  <si>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</si>
  <si>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</si>
  <si>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</si>
  <si>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</si>
  <si>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</si>
  <si>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</si>
  <si>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</si>
  <si>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</si>
  <si>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</si>
  <si>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</si>
  <si>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</si>
  <si>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</si>
  <si>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</si>
  <si>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</si>
  <si>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</si>
  <si>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</si>
  <si>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</si>
  <si>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</si>
  <si>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</si>
  <si>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</si>
  <si>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</si>
  <si>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</si>
  <si>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</si>
  <si>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</si>
  <si>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</si>
  <si>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</si>
  <si>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</si>
  <si>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</si>
  <si>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</si>
  <si>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</si>
  <si>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</si>
  <si>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</si>
  <si>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</si>
  <si>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</si>
  <si>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</si>
  <si>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</si>
  <si>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</si>
  <si>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</si>
  <si>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</si>
  <si>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</si>
  <si>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</si>
  <si>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</si>
  <si>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</si>
  <si>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</si>
  <si>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</si>
  <si>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</si>
  <si>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</si>
  <si>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</si>
  <si>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</si>
  <si>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</si>
  <si>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</si>
  <si>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</si>
  <si>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</si>
  <si>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</si>
  <si>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</si>
  <si>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</si>
  <si>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</si>
  <si>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</si>
  <si>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</si>
  <si>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</si>
  <si>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</si>
  <si>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</si>
  <si>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</si>
  <si>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</si>
  <si>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</si>
  <si>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</si>
  <si>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</si>
  <si>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</si>
  <si>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</si>
  <si>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</si>
  <si>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</si>
  <si>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</si>
  <si>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</si>
  <si>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</si>
  <si>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</si>
  <si>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</si>
  <si>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</si>
  <si>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</si>
  <si>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</si>
  <si>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</si>
  <si>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</si>
  <si>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</si>
  <si>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</si>
  <si>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</si>
  <si>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</si>
  <si>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</si>
  <si>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</si>
  <si>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</si>
  <si>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</si>
  <si>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</si>
  <si>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</si>
  <si>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</si>
  <si>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</si>
  <si>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</si>
  <si>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</si>
  <si>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</si>
  <si>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</si>
  <si>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</si>
  <si>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</si>
  <si>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</si>
  <si>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</si>
  <si>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</si>
  <si>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</si>
  <si>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</si>
  <si>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</si>
  <si>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</si>
  <si>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</si>
  <si>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</si>
  <si>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</si>
  <si>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</si>
  <si>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</si>
  <si>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</si>
  <si>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</si>
  <si>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</si>
  <si>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</si>
  <si>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</si>
  <si>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</si>
  <si>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</si>
  <si>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</si>
  <si>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</si>
  <si>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</si>
  <si>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</si>
  <si>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</si>
  <si>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</si>
  <si>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</si>
  <si>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</si>
  <si>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</si>
  <si>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</si>
  <si>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</si>
  <si>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</si>
  <si>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</si>
  <si>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</si>
  <si>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</si>
  <si>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</si>
  <si>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</si>
  <si>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</si>
  <si>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</si>
  <si>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</si>
  <si>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</si>
  <si>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</si>
  <si>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</si>
  <si>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</si>
  <si>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</si>
  <si>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</si>
  <si>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</si>
  <si>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</si>
  <si>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</si>
  <si>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</si>
  <si>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</si>
  <si>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</si>
  <si>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</si>
  <si>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</si>
  <si>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</si>
  <si>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</si>
  <si>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</si>
  <si>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</si>
  <si>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</si>
  <si>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</si>
  <si>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</si>
  <si>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</si>
  <si>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</si>
  <si>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</si>
  <si>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</si>
  <si>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</si>
  <si>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</si>
  <si>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</si>
  <si>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</si>
  <si>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</si>
  <si>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</si>
  <si>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</si>
  <si>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</si>
  <si>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</si>
  <si>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</si>
  <si>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</si>
  <si>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</si>
  <si>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</si>
  <si>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</si>
  <si>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</si>
  <si>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</si>
  <si>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</si>
  <si>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</si>
  <si>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</si>
  <si>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</si>
  <si>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</si>
  <si>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</si>
  <si>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</si>
  <si>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</si>
  <si>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</si>
  <si>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</si>
  <si>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</si>
  <si>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</si>
  <si>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</si>
  <si>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</si>
  <si>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</si>
  <si>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</si>
  <si>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</si>
  <si>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</si>
  <si>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</si>
  <si>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</si>
  <si>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</si>
  <si>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</si>
  <si>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</si>
  <si>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</si>
  <si>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</si>
  <si>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</si>
  <si>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</si>
  <si>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</si>
  <si>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</si>
  <si>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</si>
  <si>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</si>
  <si>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</si>
  <si>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</si>
  <si>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</si>
  <si>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</si>
  <si>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</si>
  <si>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</si>
  <si>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</si>
  <si>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</si>
  <si>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</si>
  <si>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</si>
  <si>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</si>
  <si>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</si>
  <si>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</si>
  <si>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</si>
  <si>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</si>
  <si>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</si>
  <si>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</si>
  <si>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</si>
  <si>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</si>
  <si>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</si>
  <si>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</si>
  <si>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</si>
  <si>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</si>
  <si>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</si>
  <si>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</si>
  <si>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</si>
  <si>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</si>
  <si>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</si>
  <si>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</si>
  <si>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</si>
  <si>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</si>
  <si>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</si>
  <si>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</si>
  <si>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</si>
  <si>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</si>
  <si>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</si>
  <si>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</si>
  <si>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</si>
  <si>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</si>
  <si>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</si>
  <si>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</si>
  <si>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</si>
  <si>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</si>
  <si>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</si>
  <si>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</si>
  <si>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</si>
  <si>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</si>
  <si>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</si>
  <si>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</si>
  <si>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</si>
  <si>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</si>
  <si>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</si>
  <si>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</si>
  <si>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</si>
  <si>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</si>
  <si>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</si>
  <si>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</si>
  <si>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</si>
  <si>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</si>
  <si>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</si>
  <si>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</si>
  <si>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</si>
  <si>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</si>
  <si>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</si>
  <si>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</si>
  <si>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</si>
  <si>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</si>
  <si>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</si>
  <si>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</si>
  <si>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</si>
  <si>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</si>
  <si>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</si>
  <si>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</si>
  <si>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</si>
  <si>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</si>
  <si>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</si>
  <si>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</si>
  <si>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</si>
  <si>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</si>
  <si>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</si>
  <si>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</si>
  <si>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</si>
  <si>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</si>
  <si>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</si>
  <si>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</si>
  <si>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</si>
  <si>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</si>
  <si>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</si>
  <si>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</si>
  <si>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</si>
  <si>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</si>
  <si>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</si>
  <si>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</si>
  <si>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</si>
  <si>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</si>
  <si>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</si>
  <si>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</si>
  <si>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</si>
  <si>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</si>
  <si>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</si>
  <si>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</si>
  <si>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</si>
  <si>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</si>
  <si>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</si>
  <si>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</si>
  <si>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</si>
  <si>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</si>
  <si>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</si>
  <si>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</si>
  <si>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</si>
  <si>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</si>
  <si>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</si>
  <si>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</si>
  <si>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</si>
  <si>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</si>
  <si>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</si>
  <si>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</si>
  <si>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</si>
  <si>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</si>
  <si>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</si>
  <si>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</si>
  <si>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</si>
  <si>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</si>
  <si>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</si>
  <si>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</si>
  <si>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</si>
  <si>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</si>
  <si>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</si>
  <si>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</si>
  <si>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</si>
  <si>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</si>
  <si>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</si>
  <si>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</si>
  <si>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</si>
  <si>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</si>
  <si>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</si>
  <si>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</si>
  <si>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</si>
  <si>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</si>
  <si>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</si>
  <si>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</si>
  <si>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</si>
  <si>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</si>
  <si>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</si>
  <si>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</si>
  <si>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</si>
  <si>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</si>
  <si>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</si>
  <si>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</si>
  <si>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</si>
  <si>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</si>
  <si>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</si>
  <si>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</si>
  <si>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</si>
  <si>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</si>
  <si>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</si>
  <si>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</si>
  <si>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</si>
  <si>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</si>
  <si>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</si>
  <si>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</si>
  <si>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</si>
  <si>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</si>
  <si>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</si>
  <si>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</si>
  <si>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</si>
  <si>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</si>
  <si>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</si>
  <si>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</si>
  <si>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</si>
  <si>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</si>
  <si>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</si>
  <si>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</si>
  <si>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</si>
  <si>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</si>
  <si>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</si>
  <si>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</si>
  <si>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</si>
  <si>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</si>
  <si>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</si>
  <si>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</si>
  <si>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</si>
  <si>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</si>
  <si>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</si>
  <si>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</si>
  <si>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</si>
  <si>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</si>
  <si>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</si>
  <si>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</si>
  <si>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</si>
  <si>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</si>
  <si>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</si>
  <si>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</si>
  <si>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</si>
  <si>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</si>
  <si>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</si>
  <si>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</si>
  <si>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</si>
  <si>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</si>
  <si>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</si>
  <si>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</si>
  <si>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</si>
  <si>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</si>
  <si>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</si>
  <si>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</si>
  <si>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</si>
  <si>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</si>
  <si>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</si>
  <si>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</si>
  <si>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</si>
  <si>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</si>
  <si>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</si>
  <si>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</si>
  <si>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</si>
  <si>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</si>
  <si>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</si>
  <si>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</si>
  <si>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</si>
  <si>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</si>
  <si>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</si>
  <si>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</si>
  <si>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</si>
  <si>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</si>
  <si>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</si>
  <si>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</si>
  <si>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</si>
  <si>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</si>
  <si>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</si>
  <si>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</si>
  <si>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</si>
  <si>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</si>
  <si>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</si>
  <si>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</si>
  <si>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</si>
  <si>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</si>
  <si>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</si>
  <si>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</si>
  <si>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</si>
  <si>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</si>
  <si>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</si>
  <si>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</si>
  <si>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</si>
  <si>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</si>
  <si>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</si>
  <si>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</si>
  <si>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</si>
  <si>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</si>
  <si>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</si>
  <si>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</si>
  <si>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</si>
  <si>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</si>
  <si>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</si>
  <si>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</si>
  <si>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</si>
  <si>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</si>
  <si>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</si>
  <si>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</si>
  <si>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</si>
  <si>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</si>
  <si>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</si>
  <si>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</si>
  <si>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</si>
  <si>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</si>
  <si>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</si>
  <si>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</si>
  <si>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</si>
  <si>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</si>
  <si>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</si>
  <si>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</si>
  <si>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</si>
  <si>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</si>
  <si>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</si>
  <si>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</si>
  <si>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</si>
  <si>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</si>
  <si>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</si>
  <si>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</si>
  <si>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</si>
  <si>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</si>
  <si>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</si>
  <si>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</si>
  <si>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</si>
  <si>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</si>
  <si>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</si>
  <si>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</si>
  <si>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</si>
  <si>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</si>
  <si>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</si>
  <si>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</si>
  <si>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</si>
  <si>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</si>
  <si>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</si>
  <si>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</si>
  <si>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</si>
  <si>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</si>
  <si>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</si>
  <si>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</si>
  <si>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</si>
  <si>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</si>
  <si>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</si>
  <si>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</si>
  <si>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</si>
  <si>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</si>
  <si>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</si>
  <si>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</si>
  <si>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</si>
  <si>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</si>
  <si>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</si>
  <si>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</si>
  <si>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</si>
  <si>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</si>
  <si>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</si>
  <si>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</si>
  <si>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</si>
  <si>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</si>
  <si>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</si>
  <si>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</si>
  <si>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</si>
  <si>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</si>
  <si>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</si>
  <si>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</si>
  <si>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</si>
  <si>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</si>
  <si>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</si>
  <si>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</si>
  <si>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</si>
  <si>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</si>
  <si>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</si>
  <si>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</si>
  <si>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</si>
  <si>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</si>
  <si>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</si>
  <si>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</si>
  <si>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</si>
  <si>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</si>
  <si>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</si>
  <si>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</si>
  <si>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</si>
  <si>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</si>
  <si>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</si>
  <si>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</si>
  <si>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</si>
  <si>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</si>
  <si>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</si>
  <si>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</si>
  <si>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</si>
  <si>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</si>
  <si>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</si>
  <si>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</si>
  <si>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</si>
  <si>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</si>
  <si>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</si>
  <si>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</si>
  <si>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</si>
  <si>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</si>
  <si>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</si>
  <si>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</si>
  <si>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</si>
  <si>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</si>
  <si>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</si>
  <si>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</si>
  <si>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</si>
  <si>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</si>
  <si>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</si>
  <si>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</si>
  <si>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</si>
  <si>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</si>
  <si>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</si>
  <si>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</si>
  <si>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</si>
  <si>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</si>
  <si>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</si>
  <si>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</si>
  <si>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</si>
  <si>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</si>
  <si>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</si>
  <si>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</si>
  <si>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</si>
  <si>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</si>
  <si>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</si>
  <si>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</si>
  <si>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</si>
  <si>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</si>
  <si>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</si>
  <si>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</si>
  <si>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</si>
  <si>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</si>
  <si>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</si>
  <si>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</si>
  <si>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</si>
  <si>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</si>
  <si>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</si>
  <si>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</si>
  <si>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</si>
  <si>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</si>
  <si>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</si>
  <si>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</si>
  <si>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</si>
  <si>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</si>
  <si>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</si>
  <si>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</si>
  <si>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</si>
  <si>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</si>
  <si>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</si>
  <si>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</si>
  <si>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</si>
  <si>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</si>
  <si>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</si>
  <si>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</si>
  <si>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</si>
  <si>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</si>
  <si>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</si>
  <si>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</si>
  <si>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</si>
  <si>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</si>
  <si>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</si>
  <si>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</si>
  <si>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</si>
  <si>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</si>
  <si>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</si>
  <si>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</si>
  <si>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</si>
  <si>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</si>
  <si>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</si>
  <si>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</si>
  <si>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</si>
  <si>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</si>
  <si>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</si>
  <si>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</si>
  <si>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</si>
  <si>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</si>
  <si>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</si>
  <si>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</si>
  <si>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</si>
  <si>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</si>
  <si>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</si>
  <si>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</si>
  <si>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</si>
  <si>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</si>
  <si>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</si>
  <si>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</si>
  <si>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</si>
  <si>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</si>
  <si>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</si>
  <si>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</si>
  <si>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</si>
  <si>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</si>
  <si>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</si>
  <si>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</si>
  <si>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</si>
  <si>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</si>
  <si>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</si>
  <si>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</si>
  <si>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</si>
  <si>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</si>
  <si>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</si>
  <si>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</si>
  <si>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</si>
  <si>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</si>
  <si>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</si>
  <si>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</si>
  <si>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</si>
  <si>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</si>
  <si>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</si>
  <si>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</si>
  <si>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</si>
  <si>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</si>
  <si>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</si>
  <si>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</si>
  <si>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</si>
  <si>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</si>
  <si>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</si>
  <si>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</si>
  <si>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</si>
  <si>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</si>
  <si>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</si>
  <si>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</si>
  <si>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</si>
  <si>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</si>
  <si>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</si>
  <si>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</si>
  <si>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</si>
  <si>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</si>
  <si>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</si>
  <si>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</si>
  <si>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</si>
  <si>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</si>
  <si>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</si>
  <si>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</si>
  <si>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</si>
  <si>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</si>
  <si>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</si>
  <si>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</si>
  <si>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</si>
  <si>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</si>
  <si>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</si>
  <si>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</si>
  <si>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</si>
  <si>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</si>
  <si>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</si>
  <si>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</si>
  <si>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</si>
  <si>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</si>
  <si>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</si>
  <si>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</si>
  <si>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</si>
  <si>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</si>
  <si>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</si>
  <si>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</si>
  <si>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</si>
  <si>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</si>
  <si>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</si>
  <si>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</si>
  <si>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</si>
  <si>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</si>
  <si>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</si>
  <si>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</si>
  <si>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</si>
  <si>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</si>
  <si>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</si>
  <si>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</si>
  <si>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</si>
  <si>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</si>
  <si>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</si>
  <si>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</si>
  <si>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</si>
  <si>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</si>
  <si>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</si>
  <si>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</si>
  <si>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</si>
  <si>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</si>
  <si>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</si>
  <si>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</si>
  <si>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</si>
  <si>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</si>
  <si>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</si>
  <si>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</si>
  <si>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</si>
  <si>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</si>
  <si>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</si>
  <si>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</si>
  <si>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</si>
  <si>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</si>
  <si>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</si>
  <si>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</si>
  <si>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</si>
  <si>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</si>
  <si>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</si>
  <si>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</si>
  <si>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</si>
  <si>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</si>
  <si>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</si>
  <si>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</si>
  <si>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</si>
  <si>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</si>
  <si>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</si>
  <si>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</si>
  <si>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</si>
  <si>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</si>
  <si>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</si>
  <si>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</si>
  <si>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</si>
  <si>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</si>
  <si>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</si>
  <si>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</si>
  <si>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</si>
  <si>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</si>
  <si>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</si>
  <si>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</si>
  <si>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</si>
  <si>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</si>
  <si>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</si>
  <si>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</si>
  <si>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</si>
  <si>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</si>
  <si>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</si>
  <si>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</si>
  <si>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</si>
  <si>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</si>
  <si>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</si>
  <si>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</si>
  <si>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</si>
  <si>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</si>
  <si>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</si>
  <si>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</si>
  <si>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</si>
  <si>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</si>
  <si>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</si>
  <si>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</si>
  <si>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</si>
  <si>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</si>
  <si>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</si>
  <si>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</si>
  <si>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</si>
  <si>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</si>
  <si>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</si>
  <si>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</si>
  <si>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</si>
  <si>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</si>
  <si>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</si>
  <si>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</si>
  <si>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</si>
  <si>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</si>
  <si>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</si>
  <si>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</si>
  <si>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</si>
  <si>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</si>
  <si>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</si>
  <si>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</si>
  <si>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</si>
  <si>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</si>
  <si>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</si>
  <si>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</si>
  <si>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</si>
  <si>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</si>
  <si>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</si>
  <si>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</si>
  <si>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</si>
  <si>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</si>
  <si>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</si>
  <si>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</si>
  <si>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</si>
  <si>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</si>
  <si>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</si>
  <si>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</si>
  <si>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</si>
  <si>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</si>
  <si>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</si>
  <si>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</si>
  <si>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</si>
  <si>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</si>
  <si>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</si>
  <si>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</si>
  <si>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</si>
  <si>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</si>
  <si>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</si>
  <si>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</si>
  <si>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</si>
  <si>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</si>
  <si>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</si>
  <si>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</si>
  <si>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</si>
  <si>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</si>
  <si>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</si>
  <si>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</si>
  <si>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</si>
  <si>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</si>
  <si>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</si>
  <si>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</si>
  <si>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</si>
  <si>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</si>
  <si>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</si>
  <si>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</si>
  <si>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</si>
  <si>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</si>
  <si>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</si>
  <si>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</si>
  <si>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</si>
  <si>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</si>
  <si>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</si>
  <si>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</si>
  <si>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</si>
  <si>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</si>
  <si>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</si>
  <si>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</si>
  <si>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</si>
  <si>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</si>
  <si>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</si>
  <si>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</si>
  <si>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</si>
  <si>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</si>
  <si>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</si>
  <si>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</si>
  <si>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</si>
  <si>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</si>
  <si>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</si>
  <si>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</si>
  <si>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</si>
  <si>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</si>
  <si>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</si>
  <si>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</si>
  <si>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</si>
  <si>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</si>
  <si>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</si>
  <si>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</si>
  <si>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</si>
  <si>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</si>
  <si>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</si>
  <si>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</si>
  <si>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</si>
  <si>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</si>
  <si>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</si>
  <si>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</si>
  <si>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</si>
  <si>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</si>
  <si>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</si>
  <si>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</si>
  <si>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</si>
  <si>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</si>
  <si>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</si>
  <si>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</si>
  <si>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</si>
  <si>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</si>
  <si>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</si>
  <si>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</si>
  <si>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</si>
  <si>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</si>
  <si>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</si>
  <si>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</si>
  <si>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</si>
  <si>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</si>
  <si>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</si>
  <si>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</si>
  <si>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</si>
  <si>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</si>
  <si>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</si>
  <si>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</si>
  <si>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</si>
  <si>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</si>
  <si>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</si>
  <si>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</si>
  <si>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</si>
  <si>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</si>
  <si>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</si>
  <si>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</si>
  <si>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</si>
  <si>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</si>
  <si>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</si>
  <si>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</si>
  <si>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</si>
  <si>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</si>
  <si>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</si>
  <si>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</si>
  <si>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</si>
  <si>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</si>
  <si>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</si>
  <si>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</si>
  <si>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</si>
  <si>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</si>
  <si>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</si>
  <si>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</si>
  <si>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</si>
  <si>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</si>
  <si>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</si>
  <si>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</si>
  <si>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</si>
  <si>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</si>
  <si>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</si>
  <si>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</si>
  <si>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</si>
  <si>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</si>
  <si>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</si>
  <si>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</si>
  <si>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</si>
  <si>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</si>
  <si>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</si>
  <si>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</si>
  <si>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</si>
  <si>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</si>
  <si>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</si>
  <si>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</si>
  <si>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</si>
  <si>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</si>
  <si>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</si>
  <si>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</si>
  <si>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</si>
  <si>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</si>
  <si>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</si>
  <si>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</si>
  <si>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</si>
  <si>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</si>
  <si>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</si>
  <si>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</si>
  <si>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</si>
  <si>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</si>
  <si>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</si>
  <si>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</si>
  <si>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</si>
  <si>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</si>
  <si>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</si>
  <si>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</si>
  <si>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</si>
  <si>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</si>
  <si>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</si>
  <si>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</si>
  <si>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</si>
  <si>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</si>
  <si>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</si>
  <si>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</si>
  <si>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</si>
  <si>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</si>
  <si>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</si>
  <si>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</si>
  <si>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</si>
  <si>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</si>
  <si>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</si>
  <si>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</si>
  <si>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</si>
  <si>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</si>
  <si>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</si>
  <si>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</si>
  <si>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</si>
  <si>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</si>
  <si>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</si>
  <si>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</si>
  <si>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</si>
  <si>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</si>
  <si>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</si>
  <si>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</si>
  <si>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</si>
  <si>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</si>
  <si>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</si>
  <si>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</si>
  <si>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</si>
  <si>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</si>
  <si>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</si>
  <si>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</si>
  <si>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</si>
  <si>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</si>
  <si>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</si>
  <si>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</si>
  <si>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</si>
  <si>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</si>
  <si>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</si>
  <si>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</si>
  <si>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</si>
  <si>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</si>
  <si>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</si>
  <si>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</si>
  <si>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</si>
  <si>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</si>
  <si>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</si>
  <si>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</si>
  <si>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</si>
  <si>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</si>
  <si>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</si>
  <si>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</si>
  <si>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</si>
  <si>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</si>
  <si>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</si>
  <si>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</si>
  <si>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</si>
  <si>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</si>
  <si>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</si>
  <si>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</si>
  <si>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</si>
  <si>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</si>
  <si>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</si>
  <si>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</si>
  <si>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</si>
  <si>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</si>
  <si>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</si>
  <si>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</si>
  <si>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</si>
  <si>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</si>
  <si>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</si>
  <si>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</si>
  <si>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</si>
  <si>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</si>
  <si>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</si>
  <si>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</si>
  <si>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</si>
  <si>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</si>
  <si>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</si>
  <si>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</si>
  <si>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</si>
  <si>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</si>
  <si>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</si>
  <si>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</si>
  <si>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</si>
  <si>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</si>
  <si>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</si>
  <si>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</si>
  <si>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</si>
  <si>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</si>
  <si>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</si>
  <si>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</si>
  <si>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</si>
  <si>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</si>
  <si>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</si>
  <si>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</si>
  <si>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</si>
  <si>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</si>
  <si>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</si>
  <si>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</si>
  <si>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</si>
  <si>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</si>
  <si>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</si>
  <si>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</si>
  <si>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</si>
  <si>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</si>
  <si>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</si>
  <si>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</si>
  <si>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</si>
  <si>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</si>
  <si>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</si>
  <si>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</si>
  <si>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</si>
  <si>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</si>
  <si>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</si>
  <si>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</si>
  <si>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</si>
  <si>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</si>
  <si>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</si>
  <si>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</si>
  <si>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</si>
  <si>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</si>
  <si>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</si>
  <si>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</si>
  <si>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</si>
  <si>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</si>
  <si>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</si>
  <si>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</si>
  <si>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</si>
  <si>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</si>
  <si>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</si>
  <si>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</si>
  <si>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</si>
  <si>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</si>
  <si>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</si>
  <si>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</si>
  <si>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</si>
  <si>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</si>
  <si>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</si>
  <si>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</si>
  <si>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</si>
  <si>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</si>
  <si>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</si>
  <si>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</si>
  <si>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</si>
  <si>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</si>
  <si>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</si>
  <si>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</si>
  <si>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</si>
  <si>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</si>
  <si>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</si>
  <si>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</si>
  <si>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</si>
  <si>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</si>
  <si>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</si>
  <si>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</si>
  <si>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</si>
  <si>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</si>
  <si>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</si>
  <si>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</si>
  <si>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</si>
  <si>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</si>
  <si>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</si>
  <si>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</si>
  <si>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</si>
  <si>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</si>
  <si>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</si>
  <si>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</si>
  <si>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</si>
  <si>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</si>
  <si>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</si>
  <si>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</si>
  <si>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</si>
  <si>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</si>
  <si>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</si>
  <si>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</si>
  <si>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</si>
  <si>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</si>
  <si>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</si>
  <si>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</si>
  <si>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</si>
  <si>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</si>
  <si>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</si>
  <si>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</si>
  <si>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</si>
  <si>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</si>
  <si>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</si>
  <si>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</si>
  <si>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</si>
  <si>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</si>
  <si>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</si>
  <si>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</si>
  <si>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</si>
  <si>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</si>
  <si>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</si>
  <si>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</si>
  <si>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</si>
  <si>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</si>
  <si>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</si>
  <si>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</si>
  <si>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</si>
  <si>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</si>
  <si>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</si>
  <si>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</si>
  <si>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</si>
  <si>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</si>
  <si>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</si>
  <si>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</si>
  <si>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</si>
  <si>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</si>
  <si>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</si>
  <si>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</si>
  <si>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</si>
  <si>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</si>
  <si>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</si>
  <si>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</si>
  <si>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</si>
  <si>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</si>
  <si>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</si>
  <si>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</si>
  <si>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</si>
  <si>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</si>
  <si>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</si>
  <si>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</si>
  <si>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</si>
  <si>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</si>
  <si>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</si>
  <si>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</si>
  <si>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</si>
  <si>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</si>
  <si>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</si>
  <si>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</si>
  <si>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</si>
  <si>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</si>
  <si>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</si>
  <si>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</si>
  <si>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</si>
  <si>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</si>
  <si>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</si>
  <si>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</si>
  <si>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</si>
  <si>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</si>
  <si>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</si>
  <si>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</si>
  <si>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</si>
  <si>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</si>
  <si>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</si>
  <si>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</si>
  <si>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</si>
  <si>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</si>
  <si>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</si>
  <si>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</si>
  <si>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</si>
  <si>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</si>
  <si>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</si>
  <si>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</si>
  <si>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</si>
  <si>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</si>
  <si>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</si>
  <si>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</si>
  <si>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</si>
  <si>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</si>
  <si>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</si>
  <si>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</si>
  <si>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</si>
  <si>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</si>
  <si>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</si>
  <si>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</si>
  <si>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</si>
  <si>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</si>
  <si>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</si>
  <si>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</si>
  <si>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</si>
  <si>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</si>
  <si>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</si>
  <si>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</si>
  <si>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</si>
  <si>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</si>
  <si>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</si>
  <si>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</si>
  <si>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</si>
  <si>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</si>
  <si>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</si>
  <si>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</si>
  <si>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</si>
  <si>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</si>
  <si>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</si>
  <si>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</si>
  <si>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</si>
  <si>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</si>
  <si>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</si>
  <si>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</si>
  <si>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</si>
  <si>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</si>
  <si>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</si>
  <si>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</si>
  <si>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</si>
  <si>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</si>
  <si>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</si>
  <si>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</si>
  <si>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</si>
  <si>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</si>
  <si>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</si>
  <si>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</si>
  <si>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</si>
  <si>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</si>
  <si>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</si>
  <si>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</si>
  <si>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</si>
  <si>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</si>
  <si>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</si>
  <si>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</si>
  <si>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</si>
  <si>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</si>
  <si>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</si>
  <si>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</si>
  <si>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</si>
  <si>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</si>
  <si>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</si>
  <si>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</si>
  <si>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</si>
  <si>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</si>
  <si>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</si>
  <si>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</si>
  <si>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</si>
  <si>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</si>
  <si>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</si>
  <si>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</si>
  <si>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</si>
  <si>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</si>
  <si>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</si>
  <si>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</si>
  <si>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</si>
  <si>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</si>
  <si>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</si>
  <si>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</si>
  <si>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</si>
  <si>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</si>
  <si>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</si>
  <si>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</si>
  <si>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</si>
  <si>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</si>
  <si>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</si>
  <si>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</si>
  <si>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</si>
  <si>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</si>
  <si>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</si>
  <si>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</si>
  <si>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</si>
  <si>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</si>
  <si>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</si>
  <si>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</si>
  <si>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</si>
  <si>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</si>
  <si>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</si>
  <si>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</si>
  <si>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</si>
  <si>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</si>
  <si>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</si>
  <si>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</si>
  <si>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</si>
  <si>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</si>
  <si>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</si>
  <si>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</si>
  <si>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</si>
  <si>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</si>
  <si>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</si>
  <si>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</si>
  <si>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</si>
  <si>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</si>
  <si>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</si>
  <si>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</si>
  <si>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</si>
  <si>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</si>
  <si>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</si>
  <si>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</si>
  <si>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</si>
  <si>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</si>
  <si>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</si>
  <si>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</si>
  <si>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</si>
  <si>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</si>
  <si>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</si>
  <si>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</si>
  <si>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</si>
  <si>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</si>
  <si>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</si>
  <si>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</si>
  <si>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</si>
  <si>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</si>
  <si>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</si>
  <si>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</si>
  <si>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</si>
  <si>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</si>
  <si>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</si>
  <si>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</si>
  <si>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</si>
  <si>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</si>
  <si>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</si>
  <si>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</si>
  <si>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</si>
  <si>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</si>
  <si>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</si>
  <si>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</si>
  <si>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</si>
  <si>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</si>
  <si>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</si>
  <si>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</si>
  <si>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</si>
  <si>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</si>
  <si>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</si>
  <si>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</si>
  <si>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</si>
  <si>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</si>
  <si>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</si>
  <si>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</si>
  <si>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</si>
  <si>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</si>
  <si>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</si>
  <si>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</si>
  <si>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</si>
  <si>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</si>
  <si>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</si>
  <si>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</si>
  <si>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</si>
  <si>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</si>
  <si>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</si>
  <si>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</si>
  <si>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</si>
  <si>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</si>
  <si>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</si>
  <si>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</si>
  <si>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</si>
  <si>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</si>
  <si>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</si>
  <si>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</si>
  <si>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</si>
  <si>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</si>
  <si>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</si>
  <si>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</si>
  <si>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</si>
  <si>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</si>
  <si>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</si>
  <si>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</si>
  <si>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</si>
  <si>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</si>
  <si>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</si>
  <si>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</si>
  <si>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</si>
  <si>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</si>
  <si>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</si>
  <si>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</si>
  <si>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</si>
  <si>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</si>
  <si>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</si>
  <si>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</si>
  <si>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</si>
  <si>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</si>
  <si>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</si>
  <si>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</si>
  <si>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</si>
  <si>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</si>
  <si>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</si>
  <si>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</si>
  <si>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</si>
  <si>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</si>
  <si>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</si>
  <si>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</si>
  <si>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</si>
  <si>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</si>
  <si>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</si>
  <si>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</si>
  <si>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</si>
  <si>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</si>
  <si>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</si>
  <si>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</si>
  <si>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</si>
  <si>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</si>
  <si>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</si>
  <si>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</si>
  <si>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</si>
  <si>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</si>
  <si>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</si>
  <si>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</si>
  <si>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</si>
  <si>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</si>
  <si>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</si>
  <si>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</si>
  <si>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</si>
  <si>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</si>
  <si>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</si>
  <si>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</si>
  <si>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</si>
  <si>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</si>
  <si>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</si>
  <si>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</si>
  <si>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</si>
  <si>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</si>
  <si>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</si>
  <si>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</si>
  <si>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</si>
  <si>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</si>
  <si>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</si>
  <si>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</si>
  <si>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</si>
  <si>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</si>
  <si>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</si>
  <si>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</si>
  <si>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</si>
  <si>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</si>
  <si>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</si>
  <si>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</si>
  <si>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</si>
  <si>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</si>
  <si>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</si>
  <si>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</si>
  <si>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</si>
  <si>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</si>
  <si>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</si>
  <si>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</si>
  <si>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</si>
  <si>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</si>
  <si>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</si>
  <si>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</si>
  <si>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</si>
  <si>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</si>
  <si>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</si>
  <si>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</si>
  <si>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</si>
  <si>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</si>
  <si>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</si>
  <si>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</si>
  <si>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</si>
  <si>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</si>
  <si>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</si>
  <si>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</si>
  <si>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</si>
  <si>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</si>
  <si>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</si>
  <si>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</si>
  <si>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</si>
  <si>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</si>
  <si>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</si>
  <si>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</si>
  <si>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</si>
  <si>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</si>
  <si>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</si>
  <si>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</si>
  <si>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</si>
  <si>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</si>
  <si>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</si>
  <si>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</si>
  <si>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</si>
  <si>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</si>
  <si>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</si>
  <si>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</si>
  <si>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</si>
  <si>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</si>
  <si>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</si>
  <si>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</si>
  <si>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</si>
  <si>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</si>
  <si>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</si>
  <si>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</si>
  <si>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</si>
  <si>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</si>
  <si>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</si>
  <si>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</si>
  <si>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</si>
  <si>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</si>
  <si>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</si>
  <si>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</si>
  <si>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</si>
  <si>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</si>
  <si>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</si>
  <si>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</si>
  <si>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</si>
  <si>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</si>
  <si>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</si>
  <si>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</si>
  <si>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</si>
  <si>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</si>
  <si>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</si>
  <si>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</si>
  <si>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</si>
  <si>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</si>
  <si>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</si>
  <si>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</si>
  <si>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</si>
  <si>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</si>
  <si>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</si>
  <si>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</si>
  <si>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</si>
  <si>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</si>
  <si>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</si>
  <si>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</si>
  <si>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</si>
  <si>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</si>
  <si>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</si>
  <si>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</si>
  <si>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</si>
  <si>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</si>
  <si>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</si>
  <si>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</si>
  <si>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</si>
  <si>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</si>
  <si>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</si>
  <si>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</si>
  <si>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</si>
  <si>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</si>
  <si>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</si>
  <si>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</si>
  <si>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</si>
  <si>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</si>
  <si>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</si>
  <si>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</si>
  <si>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</si>
  <si>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</si>
  <si>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</si>
  <si>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</si>
  <si>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</si>
  <si>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</si>
  <si>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</si>
  <si>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</si>
  <si>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</si>
  <si>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</si>
  <si>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</si>
  <si>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</si>
  <si>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</si>
  <si>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</si>
  <si>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</si>
  <si>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</si>
  <si>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</si>
  <si>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</si>
  <si>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</si>
  <si>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</si>
  <si>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</si>
  <si>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</si>
  <si>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</si>
  <si>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</si>
  <si>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</si>
  <si>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</si>
  <si>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</si>
  <si>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</si>
  <si>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</si>
  <si>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</si>
  <si>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</si>
  <si>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</si>
  <si>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</si>
  <si>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</si>
  <si>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</si>
  <si>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</si>
  <si>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</si>
  <si>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</si>
  <si>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</si>
  <si>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</si>
  <si>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</si>
  <si>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</si>
  <si>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</si>
  <si>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</si>
  <si>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</si>
  <si>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</si>
  <si>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</si>
  <si>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</si>
  <si>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</si>
  <si>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</si>
  <si>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</si>
  <si>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</si>
  <si>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</si>
  <si>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</si>
  <si>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</si>
  <si>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</si>
  <si>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</si>
  <si>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</si>
  <si>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</si>
  <si>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</si>
  <si>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</si>
  <si>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</si>
  <si>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</si>
  <si>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</si>
  <si>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</si>
  <si>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</si>
  <si>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</si>
  <si>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</si>
  <si>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</si>
  <si>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</si>
  <si>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</si>
  <si>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</si>
  <si>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</si>
  <si>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</si>
  <si>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</si>
  <si>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</si>
  <si>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</si>
  <si>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</si>
  <si>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</si>
  <si>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</si>
  <si>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</si>
  <si>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</si>
  <si>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</si>
  <si>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</si>
  <si>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</si>
  <si>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</si>
  <si>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</si>
  <si>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</si>
  <si>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</si>
  <si>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</si>
  <si>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</si>
  <si>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</si>
  <si>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</si>
  <si>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</si>
  <si>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</si>
  <si>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</si>
  <si>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</si>
  <si>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</si>
  <si>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</si>
  <si>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</si>
  <si>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</si>
  <si>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</si>
  <si>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</si>
  <si>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</si>
  <si>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</si>
  <si>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</si>
  <si>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</si>
  <si>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</si>
  <si>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</si>
  <si>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</si>
  <si>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</si>
  <si>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</si>
  <si>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</si>
  <si>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</si>
  <si>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</si>
  <si>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</si>
  <si>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</si>
  <si>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</si>
  <si>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</si>
  <si>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</si>
  <si>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</si>
  <si>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</si>
  <si>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</si>
  <si>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</si>
  <si>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</si>
  <si>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</si>
  <si>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</si>
  <si>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</si>
  <si>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</si>
  <si>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</si>
  <si>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</si>
  <si>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</si>
  <si>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</si>
  <si>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</si>
  <si>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</si>
  <si>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</si>
  <si>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</si>
  <si>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</si>
  <si>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</si>
  <si>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</si>
  <si>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</si>
  <si>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</si>
  <si>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</si>
  <si>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</si>
  <si>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</si>
  <si>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</si>
  <si>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</si>
  <si>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</si>
  <si>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</si>
  <si>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</si>
  <si>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</si>
  <si>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</si>
  <si>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</si>
  <si>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</si>
  <si>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</si>
  <si>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</si>
  <si>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</si>
  <si>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</si>
  <si>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</si>
  <si>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</si>
  <si>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</si>
  <si>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</si>
  <si>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</si>
  <si>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</si>
  <si>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</si>
  <si>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</si>
  <si>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</si>
  <si>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</si>
  <si>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</si>
  <si>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</si>
  <si>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</si>
  <si>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</si>
  <si>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</si>
  <si>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</si>
  <si>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</si>
  <si>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</si>
  <si>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</si>
  <si>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</si>
  <si>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</si>
  <si>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</si>
  <si>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</si>
  <si>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</si>
  <si>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</si>
  <si>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</si>
  <si>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</si>
  <si>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</si>
  <si>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</si>
  <si>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</si>
  <si>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</si>
  <si>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</si>
  <si>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</si>
  <si>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</si>
  <si>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</si>
  <si>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</si>
  <si>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</si>
  <si>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</si>
  <si>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</si>
  <si>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</si>
  <si>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</si>
  <si>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</si>
  <si>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</si>
  <si>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</si>
  <si>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</si>
  <si>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</si>
  <si>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</si>
  <si>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</si>
  <si>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</si>
  <si>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</si>
  <si>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</si>
  <si>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</si>
  <si>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</si>
  <si>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</si>
  <si>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</si>
  <si>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</si>
  <si>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</si>
  <si>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</si>
  <si>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</si>
  <si>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</si>
  <si>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</si>
  <si>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</si>
  <si>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</si>
  <si>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</si>
  <si>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</si>
  <si>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</si>
  <si>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</si>
  <si>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</si>
  <si>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</si>
  <si>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</si>
  <si>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</si>
  <si>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</si>
  <si>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</si>
  <si>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</si>
  <si>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</si>
  <si>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</si>
  <si>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</si>
  <si>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</si>
  <si>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</si>
  <si>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</si>
  <si>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</si>
  <si>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</si>
  <si>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</si>
  <si>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</si>
  <si>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</si>
  <si>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</si>
  <si>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</si>
  <si>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</si>
  <si>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</si>
  <si>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</si>
  <si>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</si>
  <si>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</si>
  <si>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</si>
  <si>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</si>
  <si>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</si>
  <si>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</si>
  <si>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</si>
  <si>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</si>
  <si>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</si>
  <si>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</si>
  <si>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</si>
  <si>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</si>
  <si>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</si>
  <si>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</si>
  <si>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</si>
  <si>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</si>
  <si>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</si>
  <si>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</si>
  <si>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</si>
  <si>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</si>
  <si>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</si>
  <si>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</si>
  <si>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</si>
  <si>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</si>
  <si>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</si>
  <si>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</si>
  <si>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</si>
  <si>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</si>
  <si>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</si>
  <si>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</si>
  <si>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</si>
  <si>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</si>
  <si>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</si>
  <si>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</si>
  <si>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</si>
  <si>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</si>
  <si>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</si>
  <si>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</si>
  <si>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</si>
  <si>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</si>
  <si>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</si>
  <si>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</si>
  <si>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</si>
  <si>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</si>
  <si>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</si>
  <si>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</si>
  <si>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</si>
  <si>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</si>
  <si>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</si>
  <si>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</si>
  <si>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</si>
  <si>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</si>
  <si>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</si>
  <si>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</si>
  <si>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</si>
  <si>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</si>
  <si>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</si>
  <si>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</si>
  <si>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</si>
  <si>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</si>
  <si>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</si>
  <si>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</si>
  <si>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</si>
  <si>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</si>
  <si>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</si>
  <si>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</si>
  <si>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</si>
  <si>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</si>
  <si>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</si>
  <si>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</si>
  <si>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</si>
  <si>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</si>
  <si>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</si>
  <si>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</si>
  <si>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</si>
  <si>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</si>
  <si>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</si>
  <si>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</si>
  <si>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</si>
  <si>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</si>
  <si>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</si>
  <si>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</si>
  <si>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</si>
  <si>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</si>
  <si>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</si>
  <si>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</si>
  <si>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</si>
  <si>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</si>
  <si>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</si>
  <si>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</si>
  <si>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</si>
  <si>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</si>
  <si>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</si>
  <si>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</si>
  <si>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</si>
  <si>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</si>
  <si>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</si>
  <si>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</si>
  <si>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</si>
  <si>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</si>
  <si>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</si>
  <si>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</si>
  <si>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</si>
  <si>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</si>
  <si>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</si>
  <si>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</si>
  <si>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</si>
  <si>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</si>
  <si>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</si>
  <si>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</si>
  <si>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</si>
  <si>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</si>
  <si>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</si>
  <si>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</si>
  <si>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</si>
  <si>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</si>
  <si>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</si>
  <si>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</si>
  <si>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</si>
  <si>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</si>
  <si>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</si>
  <si>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</si>
  <si>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</si>
  <si>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</si>
  <si>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</si>
  <si>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</si>
  <si>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</si>
  <si>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</si>
  <si>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</si>
  <si>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</si>
  <si>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</si>
  <si>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</si>
  <si>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</si>
  <si>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</si>
  <si>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</si>
  <si>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</si>
  <si>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</si>
  <si>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</si>
  <si>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</si>
  <si>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</si>
  <si>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</si>
  <si>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</si>
  <si>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</si>
  <si>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</si>
  <si>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</si>
  <si>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</si>
  <si>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</si>
  <si>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</si>
  <si>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</si>
  <si>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</si>
  <si>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</si>
  <si>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</si>
  <si>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</si>
  <si>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</si>
  <si>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</si>
  <si>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</si>
  <si>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</si>
  <si>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</si>
  <si>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</si>
  <si>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</si>
  <si>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</si>
  <si>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</si>
  <si>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</si>
  <si>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</si>
  <si>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</si>
  <si>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</si>
  <si>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</si>
  <si>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</si>
  <si>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</si>
  <si>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</si>
  <si>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</si>
  <si>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</si>
  <si>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</si>
  <si>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</si>
  <si>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</si>
  <si>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</si>
  <si>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</si>
  <si>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</si>
  <si>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</si>
  <si>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</si>
  <si>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</si>
  <si>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</si>
  <si>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</si>
  <si>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</si>
  <si>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</si>
  <si>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</si>
  <si>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</si>
  <si>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</si>
  <si>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</si>
  <si>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</si>
  <si>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</si>
  <si>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</si>
  <si>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</si>
  <si>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</si>
  <si>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</si>
  <si>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</si>
  <si>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</si>
  <si>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</si>
  <si>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</si>
  <si>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</si>
  <si>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</si>
  <si>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</si>
  <si>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</si>
  <si>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</si>
  <si>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</si>
  <si>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</si>
  <si>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</si>
  <si>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</si>
  <si>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</si>
  <si>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</si>
  <si>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</si>
  <si>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</si>
  <si>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</si>
  <si>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</si>
  <si>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</si>
  <si>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</si>
  <si>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</si>
  <si>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</si>
  <si>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</si>
  <si>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</si>
  <si>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</si>
  <si>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</si>
  <si>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</si>
  <si>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</si>
  <si>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</si>
  <si>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</si>
  <si>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</si>
  <si>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</si>
  <si>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</si>
  <si>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</si>
  <si>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</si>
  <si>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</si>
  <si>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</si>
  <si>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</si>
  <si>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</si>
  <si>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</si>
  <si>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</si>
  <si>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</si>
  <si>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</si>
  <si>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</si>
  <si>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</si>
  <si>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</si>
  <si>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</si>
  <si>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</si>
  <si>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</si>
  <si>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</si>
  <si>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</si>
  <si>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</si>
  <si>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</si>
  <si>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</si>
  <si>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</si>
  <si>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</si>
  <si>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</si>
  <si>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</si>
  <si>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</si>
  <si>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</si>
  <si>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</si>
  <si>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</si>
  <si>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</si>
  <si>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</si>
  <si>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</si>
  <si>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</si>
  <si>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</si>
  <si>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</si>
  <si>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</si>
  <si>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</si>
  <si>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</si>
  <si>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</si>
  <si>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</si>
  <si>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</si>
  <si>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</si>
  <si>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</si>
  <si>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</si>
  <si>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</si>
  <si>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</si>
  <si>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</si>
  <si>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</si>
  <si>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</si>
  <si>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</si>
  <si>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</si>
  <si>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</si>
  <si>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</si>
  <si>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</si>
  <si>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</si>
  <si>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</si>
  <si>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</si>
  <si>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</si>
  <si>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</si>
  <si>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</si>
  <si>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</si>
  <si>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</si>
  <si>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</si>
  <si>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</si>
  <si>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</si>
  <si>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</si>
  <si>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</si>
  <si>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</si>
  <si>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</si>
  <si>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</si>
  <si>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</si>
  <si>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</si>
  <si>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</si>
  <si>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</si>
  <si>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</si>
  <si>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</si>
  <si>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</si>
  <si>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</si>
  <si>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</si>
  <si>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</si>
  <si>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</si>
  <si>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</si>
  <si>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</si>
  <si>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</si>
  <si>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</si>
  <si>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</si>
  <si>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</si>
  <si>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</si>
  <si>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</si>
  <si>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</si>
  <si>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</si>
  <si>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</si>
  <si>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</si>
  <si>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</si>
  <si>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</si>
  <si>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</si>
  <si>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</si>
  <si>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</si>
  <si>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</si>
  <si>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</si>
  <si>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</si>
  <si>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</si>
  <si>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</si>
  <si>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</si>
  <si>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</si>
  <si>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</si>
  <si>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</si>
  <si>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</si>
  <si>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</si>
  <si>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</si>
  <si>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</si>
  <si>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</si>
  <si>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</si>
  <si>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</si>
  <si>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</si>
  <si>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</si>
  <si>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</si>
  <si>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</si>
  <si>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</si>
  <si>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</si>
  <si>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</si>
  <si>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</si>
  <si>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</si>
  <si>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</si>
  <si>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</si>
  <si>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</si>
  <si>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</si>
  <si>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</si>
  <si>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</si>
  <si>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</si>
  <si>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</si>
  <si>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</si>
  <si>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</si>
  <si>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</si>
  <si>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</si>
  <si>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</si>
  <si>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</si>
  <si>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</si>
  <si>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</si>
  <si>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</si>
  <si>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</si>
  <si>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</si>
  <si>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</si>
  <si>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</si>
  <si>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</si>
  <si>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</si>
  <si>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</si>
  <si>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</si>
  <si>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</si>
  <si>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</si>
  <si>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</si>
  <si>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</si>
  <si>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</si>
  <si>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</si>
  <si>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</si>
  <si>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</si>
  <si>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</si>
  <si>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</si>
  <si>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</si>
  <si>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</si>
  <si>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</si>
  <si>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</si>
  <si>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</si>
  <si>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</si>
  <si>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</si>
  <si>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</si>
  <si>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</si>
  <si>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</si>
  <si>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</si>
  <si>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</si>
  <si>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</si>
  <si>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</si>
  <si>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</si>
  <si>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</si>
  <si>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</si>
  <si>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</si>
  <si>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</si>
  <si>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</si>
  <si>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</si>
  <si>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</si>
  <si>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</si>
  <si>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</si>
  <si>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</si>
  <si>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</si>
  <si>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</si>
  <si>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</si>
  <si>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</si>
  <si>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</si>
  <si>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</si>
  <si>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</si>
  <si>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</si>
  <si>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</si>
  <si>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</si>
  <si>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</si>
  <si>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</si>
  <si>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</si>
  <si>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</si>
  <si>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</si>
  <si>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</si>
  <si>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</si>
  <si>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</si>
  <si>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</si>
  <si>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</si>
  <si>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</si>
  <si>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</si>
  <si>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</si>
  <si>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</si>
  <si>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</si>
  <si>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</si>
  <si>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</si>
  <si>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</si>
  <si>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</si>
  <si>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</si>
  <si>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</si>
  <si>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</si>
  <si>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</si>
  <si>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</si>
  <si>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</si>
  <si>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</si>
  <si>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</si>
  <si>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</si>
  <si>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</si>
  <si>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</si>
  <si>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</si>
  <si>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</si>
  <si>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</si>
  <si>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</si>
  <si>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</si>
  <si>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</si>
  <si>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</si>
  <si>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</si>
  <si>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</si>
  <si>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</si>
  <si>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</si>
  <si>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</si>
  <si>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</si>
  <si>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</si>
  <si>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</si>
  <si>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</si>
  <si>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</si>
  <si>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</si>
  <si>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</si>
  <si>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</si>
  <si>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</si>
  <si>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</si>
  <si>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</si>
  <si>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</si>
  <si>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</si>
  <si>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</si>
  <si>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</si>
  <si>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</si>
  <si>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</si>
  <si>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</si>
  <si>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</si>
  <si>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</si>
  <si>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</si>
  <si>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</si>
  <si>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</si>
  <si>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</si>
  <si>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</si>
  <si>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</si>
  <si>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</si>
  <si>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</si>
  <si>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</si>
  <si>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</si>
  <si>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</si>
  <si>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</si>
  <si>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</si>
  <si>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</si>
  <si>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</si>
  <si>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</si>
  <si>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</si>
  <si>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</si>
  <si>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</si>
  <si>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</si>
  <si>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</si>
  <si>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</si>
  <si>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</si>
  <si>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</si>
  <si>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</si>
  <si>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</si>
  <si>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</si>
  <si>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</si>
  <si>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</si>
  <si>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</si>
  <si>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</si>
  <si>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</si>
  <si>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</si>
  <si>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</si>
  <si>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</si>
  <si>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</si>
  <si>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</si>
  <si>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</si>
  <si>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</si>
  <si>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</si>
  <si>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</si>
  <si>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</si>
  <si>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</si>
  <si>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</si>
  <si>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</si>
  <si>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</si>
  <si>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</si>
  <si>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</si>
  <si>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</si>
  <si>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</si>
  <si>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</si>
  <si>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</si>
  <si>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</si>
  <si>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</si>
  <si>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</si>
  <si>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</si>
  <si>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</si>
  <si>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</si>
  <si>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</si>
  <si>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</si>
  <si>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</si>
  <si>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</si>
  <si>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</si>
  <si>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</si>
  <si>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</si>
  <si>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</si>
  <si>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</si>
  <si>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</si>
  <si>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</si>
  <si>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</si>
  <si>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</si>
  <si>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</si>
  <si>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</si>
  <si>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</si>
  <si>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</si>
  <si>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</si>
  <si>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</si>
  <si>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</si>
  <si>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</si>
  <si>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</si>
  <si>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</si>
  <si>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</si>
  <si>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</si>
  <si>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</si>
  <si>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</si>
  <si>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</si>
  <si>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</si>
  <si>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</si>
  <si>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</si>
  <si>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</si>
  <si>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</si>
  <si>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</si>
  <si>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</si>
  <si>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</si>
  <si>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</si>
  <si>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</si>
  <si>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</si>
  <si>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</si>
  <si>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</si>
  <si>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</si>
  <si>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</si>
  <si>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</si>
  <si>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</si>
  <si>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</si>
  <si>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</si>
  <si>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</si>
  <si>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</si>
  <si>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</si>
  <si>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</si>
  <si>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</si>
  <si>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</si>
  <si>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</si>
  <si>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</si>
  <si>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</si>
  <si>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</si>
  <si>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</si>
  <si>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</si>
  <si>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</si>
  <si>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</si>
  <si>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</si>
  <si>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</si>
  <si>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</si>
  <si>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</si>
  <si>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</si>
  <si>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</si>
  <si>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</si>
  <si>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</si>
  <si>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</si>
  <si>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</si>
  <si>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</si>
  <si>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</si>
  <si>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</si>
  <si>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</si>
  <si>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</si>
  <si>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</si>
  <si>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</si>
  <si>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</si>
  <si>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</si>
  <si>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</si>
  <si>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</si>
  <si>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</si>
  <si>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</si>
  <si>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</si>
  <si>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</si>
  <si>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</si>
  <si>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</si>
  <si>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</si>
  <si>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</si>
  <si>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</si>
  <si>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</si>
  <si>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</si>
  <si>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</si>
  <si>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</si>
  <si>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</si>
  <si>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</si>
  <si>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</si>
  <si>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</si>
  <si>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</si>
  <si>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</si>
  <si>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</si>
  <si>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</si>
  <si>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</si>
  <si>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</si>
  <si>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</si>
  <si>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</si>
  <si>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</si>
  <si>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</si>
  <si>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</si>
  <si>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</si>
  <si>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</si>
  <si>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</si>
  <si>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</si>
  <si>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</si>
  <si>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</si>
  <si>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</si>
  <si>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</si>
  <si>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</si>
  <si>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</si>
  <si>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</si>
  <si>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</si>
  <si>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</si>
  <si>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</si>
  <si>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</si>
  <si>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</si>
  <si>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</si>
  <si>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</si>
  <si>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</si>
  <si>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</si>
  <si>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</si>
  <si>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</si>
  <si>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</si>
  <si>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</si>
  <si>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</si>
  <si>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</si>
  <si>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</si>
  <si>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</si>
  <si>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</si>
  <si>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</si>
  <si>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</si>
  <si>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</si>
  <si>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</si>
  <si>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</si>
  <si>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</si>
  <si>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</si>
  <si>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</si>
  <si>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</si>
  <si>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</si>
  <si>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</si>
  <si>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</si>
  <si>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</si>
  <si>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</si>
  <si>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</si>
  <si>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</si>
  <si>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</si>
  <si>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</si>
  <si>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</si>
  <si>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</si>
  <si>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</si>
  <si>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</si>
  <si>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</si>
  <si>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</si>
  <si>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</si>
  <si>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</si>
  <si>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</si>
  <si>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</si>
  <si>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</si>
  <si>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</si>
  <si>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</si>
  <si>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</si>
  <si>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</si>
  <si>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</si>
  <si>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</si>
  <si>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</si>
  <si>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</si>
  <si>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</si>
  <si>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</si>
  <si>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</si>
  <si>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</si>
  <si>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</si>
  <si>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</si>
  <si>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</si>
  <si>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</si>
  <si>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</si>
  <si>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</si>
  <si>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</si>
  <si>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</si>
  <si>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</si>
  <si>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</si>
  <si>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</si>
  <si>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</si>
  <si>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</si>
  <si>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</si>
  <si>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</si>
  <si>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</si>
  <si>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</si>
  <si>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</si>
  <si>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</si>
  <si>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</si>
  <si>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</si>
  <si>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</si>
  <si>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</si>
  <si>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</si>
  <si>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</si>
  <si>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</si>
  <si>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</si>
  <si>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</si>
  <si>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</si>
  <si>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</si>
  <si>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</si>
  <si>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</si>
  <si>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</si>
  <si>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</si>
  <si>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</si>
  <si>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</si>
  <si>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</si>
  <si>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</si>
  <si>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</si>
  <si>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</si>
  <si>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</si>
  <si>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</si>
  <si>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</si>
  <si>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</si>
  <si>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</si>
  <si>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</si>
  <si>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</si>
  <si>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</si>
  <si>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</si>
  <si>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</si>
  <si>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</si>
  <si>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</si>
  <si>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</si>
  <si>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</si>
  <si>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</si>
  <si>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</si>
  <si>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</si>
  <si>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</si>
  <si>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</si>
  <si>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</si>
  <si>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</si>
  <si>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</si>
  <si>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</si>
  <si>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</si>
  <si>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</si>
  <si>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</si>
  <si>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</si>
  <si>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</si>
  <si>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</si>
  <si>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</si>
  <si>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</si>
  <si>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</si>
  <si>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</si>
  <si>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</si>
  <si>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</si>
  <si>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</si>
  <si>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</si>
  <si>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</si>
  <si>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</si>
  <si>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</si>
  <si>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</si>
  <si>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</si>
  <si>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</si>
  <si>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</si>
  <si>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</si>
  <si>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</si>
  <si>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</si>
  <si>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</si>
  <si>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</si>
  <si>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</si>
  <si>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</si>
  <si>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</si>
  <si>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</si>
  <si>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</si>
  <si>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</si>
  <si>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</si>
  <si>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</si>
  <si>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</si>
  <si>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</si>
  <si>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</si>
  <si>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</si>
  <si>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</si>
  <si>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</si>
  <si>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</si>
  <si>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</si>
  <si>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</si>
  <si>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</si>
  <si>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</si>
  <si>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</si>
  <si>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</si>
  <si>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</si>
  <si>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</si>
  <si>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</si>
  <si>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</si>
  <si>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</si>
  <si>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</si>
  <si>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</si>
  <si>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</si>
  <si>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</si>
  <si>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</si>
  <si>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</si>
  <si>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</si>
  <si>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</si>
  <si>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</si>
  <si>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</si>
  <si>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</si>
  <si>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</si>
  <si>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</si>
  <si>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</si>
  <si>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</si>
  <si>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</si>
  <si>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</si>
  <si>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</si>
  <si>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</si>
  <si>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</si>
  <si>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</si>
  <si>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</si>
  <si>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</si>
  <si>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</si>
  <si>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</si>
  <si>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</si>
  <si>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</si>
  <si>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</si>
  <si>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</si>
  <si>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</si>
  <si>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</si>
  <si>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</si>
  <si>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</si>
  <si>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</si>
  <si>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</si>
  <si>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</si>
  <si>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</si>
  <si>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</si>
  <si>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</si>
  <si>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</si>
  <si>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</si>
  <si>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</si>
  <si>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</si>
  <si>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</si>
  <si>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</si>
  <si>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</si>
  <si>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</si>
  <si>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</si>
  <si>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</si>
  <si>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</si>
  <si>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</si>
  <si>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</si>
  <si>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</si>
  <si>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</si>
  <si>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</si>
  <si>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</si>
  <si>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</si>
  <si>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</si>
  <si>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</si>
  <si>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</si>
  <si>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</si>
  <si>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</si>
  <si>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</si>
  <si>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</si>
  <si>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</si>
  <si>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</si>
  <si>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</si>
  <si>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</si>
  <si>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</si>
  <si>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</si>
  <si>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</si>
  <si>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</si>
  <si>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</si>
  <si>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</si>
  <si>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</si>
  <si>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</si>
  <si>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</si>
  <si>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</si>
  <si>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</si>
  <si>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</si>
  <si>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</si>
  <si>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</si>
  <si>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</si>
  <si>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</si>
  <si>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</si>
  <si>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</si>
  <si>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</si>
  <si>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</si>
  <si>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</si>
  <si>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</si>
  <si>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</si>
  <si>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</si>
  <si>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</si>
  <si>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</si>
  <si>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</si>
  <si>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</si>
  <si>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</si>
  <si>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</si>
  <si>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</si>
  <si>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</si>
  <si>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</si>
  <si>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</si>
  <si>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</si>
  <si>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</si>
  <si>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</si>
  <si>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</si>
  <si>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</si>
  <si>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</si>
  <si>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</si>
  <si>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</si>
  <si>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</si>
  <si>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</si>
  <si>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</si>
  <si>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</si>
  <si>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</si>
  <si>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</si>
  <si>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</si>
  <si>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</si>
  <si>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</si>
  <si>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</si>
  <si>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</si>
  <si>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</si>
  <si>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</si>
  <si>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</si>
  <si>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</si>
  <si>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</si>
  <si>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</si>
  <si>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</si>
  <si>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</si>
  <si>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</si>
  <si>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</si>
  <si>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</si>
  <si>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</si>
  <si>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</si>
  <si>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</si>
  <si>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</si>
  <si>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</si>
  <si>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</si>
  <si>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</si>
  <si>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</si>
  <si>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</si>
  <si>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</si>
  <si>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</si>
  <si>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</si>
  <si>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</si>
  <si>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</si>
  <si>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</si>
  <si>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</si>
  <si>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</si>
  <si>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</si>
  <si>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</si>
  <si>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</si>
  <si>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</si>
  <si>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</si>
  <si>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</si>
  <si>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</si>
  <si>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</si>
  <si>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</si>
  <si>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</si>
  <si>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</si>
  <si>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</si>
  <si>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</si>
  <si>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</si>
  <si>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</si>
  <si>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</si>
  <si>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</si>
  <si>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</si>
  <si>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</si>
  <si>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</si>
  <si>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</si>
  <si>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</si>
  <si>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</si>
  <si>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</si>
  <si>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</si>
  <si>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</si>
  <si>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</si>
  <si>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</si>
  <si>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</si>
  <si>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</si>
  <si>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</si>
  <si>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</si>
  <si>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</si>
  <si>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</si>
  <si>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</si>
  <si>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</si>
  <si>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</si>
  <si>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</si>
  <si>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</si>
  <si>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</si>
  <si>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</si>
  <si>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</si>
  <si>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</si>
  <si>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</si>
  <si>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</si>
  <si>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</si>
  <si>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</si>
  <si>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</si>
  <si>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</si>
  <si>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</si>
  <si>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</si>
  <si>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</si>
  <si>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</si>
  <si>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</si>
  <si>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</si>
  <si>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</si>
  <si>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</si>
  <si>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</si>
  <si>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</si>
  <si>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</si>
  <si>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</si>
  <si>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</si>
  <si>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</si>
  <si>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</si>
  <si>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</si>
  <si>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</si>
  <si>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</si>
  <si>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</si>
  <si>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</si>
  <si>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</si>
  <si>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</si>
  <si>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</si>
  <si>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</si>
  <si>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</si>
  <si>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</si>
  <si>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</si>
  <si>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</si>
  <si>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</si>
  <si>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</si>
  <si>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</si>
  <si>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</si>
  <si>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</si>
  <si>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</si>
  <si>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</si>
  <si>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</si>
  <si>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</si>
  <si>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</si>
  <si>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</si>
  <si>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</si>
  <si>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</si>
  <si>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</si>
  <si>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</si>
  <si>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</si>
  <si>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</si>
  <si>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</si>
  <si>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</si>
  <si>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</si>
  <si>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</si>
  <si>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</si>
  <si>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</si>
  <si>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</si>
  <si>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</si>
  <si>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</si>
  <si>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</si>
  <si>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</si>
  <si>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</si>
  <si>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</si>
  <si>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</si>
  <si>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</si>
  <si>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</si>
  <si>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</si>
  <si>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</si>
  <si>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</si>
  <si>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</si>
  <si>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</si>
  <si>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</si>
  <si>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</si>
  <si>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</si>
  <si>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</si>
  <si>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</si>
  <si>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</si>
  <si>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</si>
  <si>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</si>
  <si>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</si>
  <si>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</si>
  <si>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</si>
  <si>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</si>
  <si>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</si>
  <si>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</si>
  <si>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</si>
  <si>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</si>
  <si>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</si>
  <si>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</si>
  <si>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</si>
  <si>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</si>
  <si>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</si>
  <si>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</si>
  <si>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</si>
  <si>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</si>
  <si>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</si>
  <si>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</si>
  <si>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</si>
  <si>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</si>
  <si>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</si>
  <si>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</si>
  <si>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</si>
  <si>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</si>
  <si>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</si>
  <si>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</si>
  <si>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</si>
  <si>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</si>
  <si>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</si>
  <si>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</si>
  <si>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</si>
  <si>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</si>
  <si>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</si>
  <si>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</si>
  <si>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</si>
  <si>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</si>
  <si>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</si>
  <si>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</si>
  <si>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</si>
  <si>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</si>
  <si>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</si>
  <si>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</si>
  <si>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</si>
  <si>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</si>
  <si>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</si>
  <si>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</si>
  <si>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</si>
  <si>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</si>
  <si>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</si>
  <si>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</si>
  <si>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</si>
  <si>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</si>
  <si>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</si>
  <si>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</si>
  <si>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</si>
  <si>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</si>
  <si>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</si>
  <si>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</si>
  <si>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</si>
  <si>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</si>
  <si>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</si>
  <si>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</si>
  <si>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</si>
  <si>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</si>
  <si>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</si>
  <si>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</si>
  <si>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</si>
  <si>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</si>
  <si>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</si>
  <si>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</si>
  <si>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</si>
  <si>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</si>
  <si>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</si>
  <si>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</si>
  <si>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</si>
  <si>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</si>
  <si>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</si>
  <si>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</si>
  <si>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</si>
  <si>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</si>
  <si>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</si>
  <si>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</si>
  <si>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</si>
  <si>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</si>
  <si>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</si>
  <si>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</si>
  <si>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</si>
  <si>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</si>
  <si>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</si>
  <si>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</si>
  <si>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</si>
  <si>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</si>
  <si>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</si>
  <si>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</si>
  <si>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</si>
  <si>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</si>
  <si>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</si>
  <si>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</si>
  <si>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</si>
  <si>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</si>
  <si>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</si>
  <si>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</si>
  <si>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</si>
  <si>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</si>
  <si>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</si>
  <si>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</si>
  <si>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</si>
  <si>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</si>
  <si>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</si>
  <si>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</si>
  <si>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</si>
  <si>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</si>
  <si>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</si>
  <si>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</si>
  <si>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</si>
  <si>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</si>
  <si>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</si>
  <si>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</si>
  <si>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</si>
  <si>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</si>
  <si>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</si>
  <si>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</si>
  <si>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</si>
  <si>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</si>
  <si>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</si>
  <si>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</si>
  <si>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</si>
  <si>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</si>
  <si>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</si>
  <si>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</si>
  <si>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</si>
  <si>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</si>
  <si>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</si>
  <si>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</si>
  <si>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</si>
  <si>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</si>
  <si>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</si>
  <si>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</si>
  <si>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</si>
  <si>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</si>
  <si>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</si>
  <si>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</si>
  <si>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</si>
  <si>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</si>
  <si>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</si>
  <si>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</si>
  <si>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</si>
  <si>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</si>
  <si>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</si>
  <si>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</si>
  <si>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</si>
  <si>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</si>
  <si>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</si>
  <si>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</si>
  <si>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</si>
  <si>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</si>
  <si>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</si>
  <si>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</si>
  <si>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</si>
  <si>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</si>
  <si>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</si>
  <si>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</si>
  <si>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</si>
  <si>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</si>
  <si>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</si>
  <si>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</si>
  <si>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</si>
  <si>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</si>
  <si>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</si>
  <si>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</si>
  <si>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</si>
  <si>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</si>
  <si>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</si>
  <si>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</si>
  <si>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</si>
  <si>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</si>
  <si>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</si>
  <si>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</si>
  <si>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</si>
  <si>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</si>
  <si>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</si>
  <si>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</si>
  <si>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</si>
  <si>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</si>
  <si>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</si>
  <si>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</si>
  <si>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</si>
  <si>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</si>
  <si>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</si>
  <si>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</si>
  <si>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</si>
  <si>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</si>
  <si>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</si>
  <si>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</si>
  <si>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</si>
  <si>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</si>
  <si>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</si>
  <si>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</si>
  <si>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</si>
  <si>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</si>
  <si>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</si>
  <si>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</si>
  <si>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</si>
  <si>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</si>
  <si>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</si>
  <si>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</si>
  <si>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</si>
  <si>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</si>
  <si>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</si>
  <si>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</si>
  <si>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</si>
  <si>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</si>
  <si>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</si>
  <si>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</si>
  <si>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</si>
  <si>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</si>
  <si>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</si>
  <si>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</si>
  <si>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</si>
  <si>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</si>
  <si>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</si>
  <si>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</si>
  <si>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</si>
  <si>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</si>
  <si>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</si>
  <si>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</si>
  <si>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</si>
  <si>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</si>
  <si>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</si>
  <si>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</si>
  <si>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</si>
  <si>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</si>
  <si>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</si>
  <si>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</si>
  <si>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</si>
  <si>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</si>
  <si>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</si>
  <si>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</si>
  <si>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</si>
  <si>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</si>
  <si>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</si>
  <si>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</si>
  <si>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</si>
  <si>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</si>
  <si>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</si>
  <si>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</si>
  <si>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</si>
  <si>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</si>
  <si>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</si>
  <si>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</si>
  <si>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</si>
  <si>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</si>
  <si>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</si>
  <si>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</si>
  <si>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</si>
  <si>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</si>
  <si>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</si>
  <si>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</si>
  <si>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</si>
  <si>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</si>
  <si>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</si>
  <si>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</si>
  <si>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</si>
  <si>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</si>
  <si>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</si>
  <si>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</si>
  <si>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</si>
  <si>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</si>
  <si>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</si>
  <si>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</si>
  <si>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</si>
  <si>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</si>
  <si>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</si>
  <si>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</si>
  <si>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</si>
  <si>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</si>
  <si>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</si>
  <si>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</si>
  <si>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</si>
  <si>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</si>
  <si>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</si>
  <si>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</si>
  <si>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</si>
  <si>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</si>
  <si>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</si>
  <si>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</si>
  <si>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</si>
  <si>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</si>
  <si>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</si>
  <si>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</si>
  <si>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</si>
  <si>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</si>
  <si>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</si>
  <si>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</si>
  <si>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</si>
  <si>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</si>
  <si>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</si>
  <si>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</si>
  <si>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</si>
  <si>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</si>
  <si>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</si>
  <si>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</si>
  <si>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</si>
  <si>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</si>
  <si>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</si>
  <si>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</si>
  <si>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</si>
  <si>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</si>
  <si>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</si>
  <si>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</si>
  <si>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</si>
  <si>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</si>
  <si>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</si>
  <si>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</si>
  <si>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</si>
  <si>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</si>
  <si>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</si>
  <si>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</si>
  <si>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</si>
  <si>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</si>
  <si>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</si>
  <si>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</si>
  <si>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</si>
  <si>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</si>
  <si>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</si>
  <si>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</si>
  <si>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</si>
  <si>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</si>
  <si>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</si>
  <si>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</si>
  <si>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</si>
  <si>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</si>
  <si>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</si>
  <si>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</si>
  <si>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</si>
  <si>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</si>
  <si>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</si>
  <si>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</si>
  <si>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</si>
  <si>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</si>
  <si>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</si>
  <si>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</si>
  <si>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</si>
  <si>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</si>
  <si>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</si>
  <si>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</si>
  <si>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</si>
  <si>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</si>
  <si>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</si>
  <si>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</si>
  <si>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</si>
  <si>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</si>
  <si>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</si>
  <si>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</si>
  <si>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</si>
  <si>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</si>
  <si>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</si>
  <si>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</si>
  <si>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</si>
  <si>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</si>
  <si>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</si>
  <si>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</si>
  <si>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</si>
  <si>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</si>
  <si>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</si>
  <si>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</si>
  <si>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</si>
  <si>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</si>
  <si>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</si>
  <si>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</si>
  <si>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</si>
  <si>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</si>
  <si>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</si>
  <si>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</si>
  <si>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</si>
  <si>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</si>
  <si>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</si>
  <si>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</si>
  <si>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</si>
  <si>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</si>
  <si>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</si>
  <si>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</si>
  <si>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</si>
  <si>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</si>
  <si>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</si>
  <si>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</si>
  <si>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</si>
  <si>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</si>
  <si>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</si>
  <si>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</si>
  <si>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</si>
  <si>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</si>
  <si>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</si>
  <si>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</si>
  <si>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</si>
  <si>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</si>
  <si>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</si>
  <si>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</si>
  <si>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</si>
  <si>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</si>
  <si>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</si>
  <si>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</si>
  <si>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</si>
  <si>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</si>
  <si>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</si>
  <si>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</si>
  <si>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</si>
  <si>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</si>
  <si>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</si>
  <si>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</si>
  <si>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</si>
  <si>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</si>
  <si>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</si>
  <si>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</si>
  <si>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</si>
  <si>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</si>
  <si>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</si>
  <si>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</si>
  <si>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</si>
  <si>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</si>
  <si>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</si>
  <si>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</si>
  <si>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</si>
  <si>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</si>
  <si>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</si>
  <si>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</si>
  <si>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</si>
  <si>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</si>
  <si>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</si>
  <si>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</si>
  <si>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</si>
  <si>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</si>
  <si>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</si>
  <si>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</si>
  <si>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</si>
  <si>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</si>
  <si>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</si>
  <si>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</si>
  <si>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</si>
  <si>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</si>
  <si>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</si>
  <si>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</si>
  <si>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</si>
  <si>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</si>
  <si>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</si>
  <si>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</si>
  <si>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</si>
  <si>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</si>
  <si>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</si>
  <si>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</si>
  <si>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</si>
  <si>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</si>
  <si>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</si>
  <si>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</si>
  <si>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</si>
  <si>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</si>
  <si>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</si>
  <si>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</si>
  <si>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</si>
  <si>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</si>
  <si>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</si>
  <si>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</si>
  <si>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</si>
  <si>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</si>
  <si>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</si>
  <si>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</si>
  <si>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</si>
  <si>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</si>
  <si>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</si>
  <si>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</si>
  <si>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</si>
  <si>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</si>
  <si>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</si>
  <si>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</si>
  <si>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</si>
  <si>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</si>
  <si>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</si>
  <si>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</si>
  <si>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</si>
  <si>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</si>
  <si>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</si>
  <si>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</si>
  <si>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</si>
  <si>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</si>
  <si>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</si>
  <si>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</si>
  <si>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</si>
  <si>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</si>
  <si>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</si>
  <si>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</si>
  <si>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</si>
  <si>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</si>
  <si>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</si>
  <si>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</si>
  <si>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</si>
  <si>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</si>
  <si>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</si>
  <si>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</si>
  <si>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</si>
  <si>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</si>
  <si>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</si>
  <si>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</si>
  <si>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</si>
  <si>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</si>
  <si>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</si>
  <si>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</si>
  <si>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</si>
  <si>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</si>
  <si>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</si>
  <si>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</si>
  <si>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</si>
  <si>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</si>
  <si>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</si>
  <si>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</si>
  <si>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</si>
  <si>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</si>
  <si>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</si>
  <si>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</si>
  <si>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</si>
  <si>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</si>
  <si>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</si>
  <si>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</si>
  <si>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</si>
  <si>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</si>
  <si>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</si>
  <si>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</si>
  <si>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</si>
  <si>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</si>
  <si>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</si>
  <si>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</si>
  <si>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</si>
  <si>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</si>
  <si>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</si>
  <si>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</si>
  <si>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</si>
  <si>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</si>
  <si>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</si>
  <si>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</si>
  <si>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</si>
  <si>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</si>
  <si>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</si>
  <si>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</si>
  <si>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</si>
  <si>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</si>
  <si>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</si>
  <si>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</si>
  <si>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</si>
  <si>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</si>
  <si>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</si>
  <si>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</si>
  <si>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</si>
  <si>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</si>
  <si>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</si>
  <si>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</si>
  <si>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</si>
  <si>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</si>
  <si>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</si>
  <si>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</si>
  <si>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</si>
  <si>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</si>
  <si>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</si>
  <si>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</si>
  <si>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</si>
  <si>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</si>
  <si>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</si>
  <si>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</si>
  <si>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</si>
  <si>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</si>
  <si>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</si>
  <si>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</si>
  <si>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</si>
  <si>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</si>
  <si>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</si>
  <si>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</si>
  <si>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</si>
  <si>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</si>
  <si>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</si>
  <si>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</si>
  <si>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</si>
  <si>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</si>
  <si>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</si>
  <si>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</si>
  <si>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</si>
  <si>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</si>
  <si>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</si>
  <si>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</si>
  <si>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</si>
  <si>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</si>
  <si>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</si>
  <si>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</si>
  <si>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</si>
  <si>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</si>
  <si>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</si>
  <si>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</si>
  <si>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</si>
  <si>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</si>
  <si>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</si>
  <si>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</si>
  <si>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</si>
  <si>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</si>
  <si>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</si>
  <si>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</si>
  <si>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</si>
  <si>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</si>
  <si>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</si>
  <si>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</si>
  <si>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</si>
  <si>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</si>
  <si>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</si>
  <si>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</si>
  <si>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</si>
  <si>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</si>
  <si>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</si>
  <si>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</si>
  <si>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</si>
  <si>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</si>
  <si>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</si>
  <si>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</si>
  <si>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</si>
  <si>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</si>
  <si>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</si>
  <si>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</si>
  <si>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</si>
  <si>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</si>
  <si>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</si>
  <si>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</si>
  <si>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</si>
  <si>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</si>
  <si>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</si>
  <si>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</si>
  <si>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</si>
  <si>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</si>
  <si>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</si>
  <si>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</si>
  <si>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</si>
  <si>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</si>
  <si>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</si>
  <si>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</si>
  <si>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</si>
  <si>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</si>
  <si>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</si>
  <si>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</si>
  <si>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</si>
  <si>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</si>
  <si>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</si>
  <si>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</si>
  <si>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</si>
  <si>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</si>
  <si>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</si>
  <si>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</si>
  <si>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</si>
  <si>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</si>
  <si>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</si>
  <si>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</si>
  <si>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</si>
  <si>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</si>
  <si>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</si>
  <si>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</si>
  <si>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</si>
  <si>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</si>
  <si>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</si>
  <si>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</si>
  <si>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</si>
  <si>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</si>
  <si>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</si>
  <si>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</si>
  <si>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</si>
  <si>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</si>
  <si>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</si>
  <si>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</si>
  <si>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</si>
  <si>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</si>
  <si>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</si>
  <si>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</si>
  <si>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</si>
  <si>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</si>
  <si>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</si>
  <si>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</si>
  <si>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</si>
  <si>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</si>
  <si>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</si>
  <si>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</si>
  <si>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</si>
  <si>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</si>
  <si>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</si>
  <si>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</si>
  <si>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</si>
  <si>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</si>
  <si>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</si>
  <si>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</si>
  <si>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</si>
  <si>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</si>
  <si>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</si>
  <si>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</si>
  <si>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</si>
  <si>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</si>
  <si>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</si>
  <si>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</si>
  <si>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</si>
  <si>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</si>
  <si>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</si>
  <si>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</si>
  <si>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</si>
  <si>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</si>
  <si>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</si>
  <si>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</si>
  <si>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</si>
  <si>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</si>
  <si>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</si>
  <si>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</si>
  <si>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</si>
  <si>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</si>
  <si>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</si>
  <si>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</si>
  <si>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</si>
  <si>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</si>
  <si>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</si>
  <si>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</si>
  <si>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</si>
  <si>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</si>
  <si>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</si>
  <si>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</si>
  <si>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</si>
  <si>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</si>
  <si>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</si>
  <si>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</si>
  <si>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</si>
  <si>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</si>
  <si>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</si>
  <si>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</si>
  <si>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</si>
  <si>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</si>
  <si>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</si>
  <si>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</si>
  <si>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</si>
  <si>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</si>
  <si>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</si>
  <si>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</si>
  <si>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</si>
  <si>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</si>
  <si>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</si>
  <si>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</si>
  <si>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</si>
  <si>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</si>
  <si>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</si>
  <si>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</si>
  <si>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</si>
  <si>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</si>
  <si>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</si>
  <si>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</si>
  <si>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</si>
  <si>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</si>
  <si>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</si>
  <si>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</si>
  <si>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</si>
  <si>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</si>
  <si>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</si>
  <si>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</si>
  <si>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</si>
  <si>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</si>
  <si>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</si>
  <si>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</si>
  <si>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</si>
  <si>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</si>
  <si>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</si>
  <si>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</si>
  <si>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</si>
  <si>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</si>
  <si>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</si>
  <si>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</si>
  <si>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</si>
  <si>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</si>
  <si>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</si>
  <si>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</si>
  <si>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</si>
  <si>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</si>
  <si>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</si>
  <si>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</si>
  <si>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</si>
  <si>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</si>
  <si>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</si>
  <si>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</si>
  <si>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</si>
  <si>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</si>
  <si>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</si>
  <si>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</si>
  <si>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</si>
  <si>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</si>
  <si>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</si>
  <si>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</si>
  <si>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</si>
  <si>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</si>
  <si>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</si>
  <si>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</si>
  <si>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</si>
  <si>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</si>
  <si>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</si>
  <si>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</si>
  <si>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</si>
  <si>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</si>
  <si>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</si>
  <si>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</si>
  <si>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</si>
  <si>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</si>
  <si>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</si>
  <si>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</si>
  <si>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</si>
  <si>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</si>
  <si>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</si>
  <si>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</si>
  <si>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</si>
  <si>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</si>
  <si>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</si>
  <si>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</si>
  <si>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</si>
  <si>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</si>
  <si>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</si>
  <si>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</si>
  <si>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</si>
  <si>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</si>
  <si>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</si>
  <si>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</si>
  <si>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</si>
  <si>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</si>
  <si>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</si>
  <si>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</si>
  <si>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</si>
  <si>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</si>
  <si>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</si>
  <si>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</si>
  <si>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</si>
  <si>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</si>
  <si>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</si>
  <si>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</si>
  <si>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</si>
  <si>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</si>
  <si>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</si>
  <si>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</si>
  <si>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</si>
  <si>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</si>
  <si>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</si>
  <si>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</si>
  <si>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</si>
  <si>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</si>
  <si>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</si>
  <si>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</si>
  <si>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</si>
  <si>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</si>
  <si>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</si>
  <si>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</si>
  <si>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</si>
  <si>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</si>
  <si>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</si>
  <si>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</si>
  <si>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</si>
  <si>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</si>
  <si>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</si>
  <si>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</si>
  <si>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</si>
  <si>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</si>
  <si>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</si>
  <si>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</si>
  <si>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</si>
  <si>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</si>
  <si>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</si>
  <si>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</si>
  <si>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</si>
  <si>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</si>
  <si>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</si>
  <si>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</si>
  <si>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</si>
  <si>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</si>
  <si>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</si>
  <si>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</si>
  <si>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</si>
  <si>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</si>
  <si>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</si>
  <si>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</si>
  <si>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</si>
  <si>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</si>
  <si>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</si>
  <si>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</si>
  <si>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</si>
  <si>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</si>
  <si>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</si>
  <si>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</si>
  <si>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</si>
  <si>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</si>
  <si>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</si>
  <si>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</si>
  <si>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</si>
  <si>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</si>
  <si>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</si>
  <si>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</si>
  <si>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</si>
  <si>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</si>
  <si>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</si>
  <si>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</si>
  <si>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</si>
  <si>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</si>
  <si>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</si>
  <si>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</si>
  <si>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</si>
  <si>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</si>
  <si>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</si>
  <si>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</si>
  <si>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</si>
  <si>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</si>
  <si>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</si>
  <si>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</si>
  <si>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</si>
  <si>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</si>
  <si>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</si>
  <si>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</si>
  <si>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</si>
  <si>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</si>
  <si>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</si>
  <si>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</si>
  <si>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</si>
  <si>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</si>
  <si>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</si>
  <si>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</si>
  <si>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</si>
  <si>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</si>
  <si>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</si>
  <si>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</si>
  <si>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</si>
  <si>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</si>
  <si>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</si>
  <si>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</si>
  <si>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</si>
  <si>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</si>
  <si>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</si>
  <si>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</si>
  <si>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</si>
  <si>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</si>
  <si>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</si>
  <si>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</si>
  <si>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</si>
  <si>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</si>
  <si>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</si>
  <si>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</si>
  <si>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</si>
  <si>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</si>
  <si>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</si>
  <si>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</si>
  <si>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</si>
  <si>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</si>
  <si>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</si>
  <si>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</si>
  <si>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</si>
  <si>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</si>
  <si>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</si>
  <si>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</si>
  <si>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</si>
  <si>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</si>
  <si>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</si>
  <si>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</si>
  <si>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</si>
  <si>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</si>
  <si>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</si>
  <si>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</si>
  <si>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</si>
  <si>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</si>
  <si>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</si>
  <si>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</si>
  <si>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</si>
  <si>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</si>
  <si>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</si>
  <si>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</si>
  <si>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</si>
  <si>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</si>
  <si>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</si>
  <si>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</si>
  <si>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</si>
  <si>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</si>
  <si>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</si>
  <si>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</si>
  <si>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</si>
  <si>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</si>
  <si>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</si>
  <si>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</si>
  <si>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</si>
  <si>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</si>
  <si>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</si>
  <si>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</si>
  <si>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</si>
  <si>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</si>
  <si>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</si>
  <si>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</si>
  <si>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</si>
  <si>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</si>
  <si>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</si>
  <si>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</si>
  <si>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</si>
  <si>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</si>
  <si>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</si>
  <si>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</si>
  <si>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</si>
  <si>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</si>
  <si>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</si>
  <si>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</si>
  <si>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</si>
  <si>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</si>
  <si>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</si>
  <si>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</si>
  <si>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</si>
  <si>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</si>
  <si>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</si>
  <si>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</si>
  <si>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</si>
  <si>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</si>
  <si>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</si>
  <si>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</si>
  <si>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</si>
  <si>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</si>
  <si>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</si>
  <si>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</si>
  <si>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</si>
  <si>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</si>
  <si>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</si>
  <si>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</si>
  <si>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</si>
  <si>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</si>
  <si>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</si>
  <si>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</si>
  <si>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</si>
  <si>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</si>
  <si>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</si>
  <si>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</si>
  <si>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</si>
  <si>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</si>
  <si>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</si>
  <si>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</si>
  <si>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</si>
  <si>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</si>
  <si>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</si>
  <si>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</si>
  <si>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</si>
  <si>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</si>
  <si>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</si>
  <si>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</si>
  <si>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</si>
  <si>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</si>
  <si>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</si>
  <si>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</si>
  <si>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</si>
  <si>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</si>
  <si>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</si>
  <si>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</si>
  <si>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</si>
  <si>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</si>
  <si>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</si>
  <si>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</si>
  <si>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</si>
  <si>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</si>
  <si>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</si>
  <si>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</si>
  <si>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</si>
  <si>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</si>
  <si>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</si>
  <si>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</si>
  <si>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</si>
  <si>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</si>
  <si>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</si>
  <si>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</si>
  <si>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</si>
  <si>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</si>
  <si>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</si>
  <si>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</si>
  <si>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</si>
  <si>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</si>
  <si>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</si>
  <si>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</si>
  <si>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</si>
  <si>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</si>
  <si>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</si>
  <si>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</si>
  <si>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</si>
  <si>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</si>
  <si>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</si>
  <si>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</si>
  <si>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</si>
  <si>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</si>
  <si>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</si>
  <si>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</si>
  <si>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</si>
  <si>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</si>
  <si>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</si>
  <si>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</si>
  <si>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</si>
  <si>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</si>
  <si>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</si>
  <si>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</si>
  <si>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</si>
  <si>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</si>
  <si>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</si>
  <si>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</si>
  <si>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</si>
  <si>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</si>
  <si>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</si>
  <si>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</si>
  <si>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</si>
  <si>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</si>
  <si>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</si>
  <si>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</si>
  <si>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</si>
  <si>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</si>
  <si>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</si>
  <si>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</si>
  <si>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</si>
  <si>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</si>
  <si>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</si>
  <si>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</si>
  <si>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</si>
  <si>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</si>
  <si>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</si>
  <si>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</si>
  <si>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</si>
  <si>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</si>
  <si>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</si>
  <si>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</si>
  <si>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</si>
  <si>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</si>
  <si>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</si>
  <si>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</si>
  <si>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</si>
  <si>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</si>
  <si>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</si>
  <si>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</si>
  <si>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</si>
  <si>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</si>
  <si>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</si>
  <si>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</si>
  <si>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</si>
  <si>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</si>
  <si>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</si>
  <si>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</si>
  <si>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</si>
  <si>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</si>
  <si>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</si>
  <si>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</si>
  <si>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</si>
  <si>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</si>
  <si>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</si>
  <si>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</si>
  <si>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</si>
  <si>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</si>
  <si>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</si>
  <si>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</si>
  <si>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</si>
  <si>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</si>
  <si>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</si>
  <si>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</si>
  <si>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</si>
  <si>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</si>
  <si>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</si>
  <si>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</si>
  <si>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</si>
  <si>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</si>
  <si>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</si>
  <si>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</si>
  <si>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</si>
  <si>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</si>
  <si>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</si>
  <si>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</si>
  <si>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</si>
  <si>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</si>
  <si>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</si>
  <si>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</si>
  <si>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</si>
  <si>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</si>
  <si>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</si>
  <si>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</si>
  <si>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</si>
  <si>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</si>
  <si>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</si>
  <si>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</si>
  <si>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</si>
  <si>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</si>
  <si>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</si>
  <si>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</si>
  <si>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</si>
  <si>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</si>
  <si>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</si>
  <si>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</si>
  <si>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</si>
  <si>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</si>
  <si>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</si>
  <si>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</si>
  <si>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</si>
  <si>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</si>
  <si>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</si>
  <si>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</si>
  <si>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</si>
  <si>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</si>
  <si>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</si>
  <si>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</si>
  <si>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</si>
  <si>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</si>
  <si>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</si>
  <si>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</si>
  <si>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</si>
  <si>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</si>
  <si>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</si>
  <si>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</si>
  <si>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</si>
  <si>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</si>
  <si>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</si>
  <si>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</si>
  <si>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</si>
  <si>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</si>
  <si>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</si>
  <si>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</si>
  <si>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</si>
  <si>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</si>
  <si>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</si>
  <si>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</si>
  <si>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</si>
  <si>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</si>
  <si>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</si>
  <si>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</si>
  <si>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</si>
  <si>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</si>
  <si>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</si>
  <si>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</si>
  <si>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</si>
  <si>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</si>
  <si>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</si>
  <si>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</si>
  <si>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</si>
  <si>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</si>
  <si>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</si>
  <si>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</si>
  <si>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</si>
  <si>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</si>
  <si>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</si>
  <si>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</si>
  <si>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</si>
  <si>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</si>
  <si>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</si>
  <si>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</si>
  <si>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</si>
  <si>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</si>
  <si>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</si>
  <si>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</si>
  <si>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</si>
  <si>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</si>
  <si>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</si>
  <si>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</si>
  <si>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</si>
  <si>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</si>
  <si>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</si>
  <si>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</si>
  <si>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</si>
  <si>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</si>
  <si>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</si>
  <si>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</si>
  <si>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</si>
  <si>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</si>
  <si>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</si>
  <si>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</si>
  <si>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</si>
  <si>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</si>
  <si>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</si>
  <si>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</si>
  <si>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</si>
  <si>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</si>
  <si>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</si>
  <si>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</si>
  <si>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</si>
  <si>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</si>
  <si>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</si>
  <si>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</si>
  <si>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</si>
  <si>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</si>
  <si>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</si>
  <si>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</si>
  <si>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</si>
  <si>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</si>
  <si>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</si>
  <si>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</si>
  <si>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</si>
  <si>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</si>
  <si>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</si>
  <si>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</si>
  <si>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</si>
  <si>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</si>
  <si>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</si>
  <si>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</si>
  <si>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</si>
  <si>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</si>
  <si>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</si>
  <si>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</si>
  <si>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</si>
  <si>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</si>
  <si>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</si>
  <si>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</si>
  <si>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</si>
  <si>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</si>
  <si>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</si>
  <si>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</si>
  <si>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</si>
  <si>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</si>
  <si>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</si>
  <si>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</si>
  <si>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</si>
  <si>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</si>
  <si>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</si>
  <si>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</si>
  <si>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</si>
  <si>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</si>
  <si>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</si>
  <si>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</si>
  <si>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</si>
  <si>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</si>
  <si>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</si>
  <si>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</si>
  <si>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</si>
  <si>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</si>
  <si>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</si>
  <si>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</si>
  <si>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</si>
  <si>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</si>
  <si>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</si>
  <si>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</si>
  <si>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</si>
  <si>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</si>
  <si>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</si>
  <si>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</si>
  <si>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</si>
  <si>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</si>
  <si>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</si>
  <si>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</si>
  <si>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</si>
  <si>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</si>
  <si>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</si>
  <si>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</si>
  <si>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</si>
  <si>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</si>
  <si>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</si>
  <si>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</si>
  <si>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</si>
  <si>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</si>
  <si>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</si>
  <si>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</si>
  <si>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</si>
  <si>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</si>
  <si>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</si>
  <si>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</si>
  <si>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</si>
  <si>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</si>
  <si>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</si>
  <si>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</si>
  <si>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</si>
  <si>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</si>
  <si>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</si>
  <si>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</si>
  <si>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</si>
  <si>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</si>
  <si>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</si>
  <si>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</si>
  <si>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</si>
  <si>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</si>
  <si>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</si>
  <si>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</si>
  <si>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</si>
  <si>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</si>
  <si>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</si>
  <si>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</si>
  <si>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</si>
  <si>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</si>
  <si>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</si>
  <si>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</si>
  <si>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</si>
  <si>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</si>
  <si>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</si>
  <si>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</si>
  <si>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</si>
  <si>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</si>
  <si>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</si>
  <si>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</si>
  <si>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</si>
  <si>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</si>
  <si>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</si>
  <si>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</si>
  <si>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</si>
  <si>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</si>
  <si>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</si>
  <si>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</si>
  <si>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</si>
  <si>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</si>
  <si>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</si>
  <si>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</si>
  <si>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</si>
  <si>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</si>
  <si>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</si>
  <si>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</si>
  <si>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</si>
  <si>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</si>
  <si>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</si>
  <si>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</si>
  <si>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</si>
  <si>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</si>
  <si>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</si>
  <si>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</si>
  <si>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</si>
  <si>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</si>
  <si>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</si>
  <si>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</si>
  <si>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</si>
  <si>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</si>
  <si>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</si>
  <si>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</si>
  <si>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</si>
  <si>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</si>
  <si>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</si>
  <si>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</si>
  <si>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</si>
  <si>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</si>
  <si>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</si>
  <si>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</si>
  <si>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</si>
  <si>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</si>
  <si>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</si>
  <si>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</si>
  <si>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</si>
  <si>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</si>
  <si>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</si>
  <si>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</si>
  <si>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</si>
  <si>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</si>
  <si>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</si>
  <si>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</si>
  <si>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</si>
  <si>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</si>
  <si>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</si>
  <si>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</si>
  <si>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</si>
  <si>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</si>
  <si>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</si>
  <si>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</si>
  <si>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</si>
  <si>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</si>
  <si>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</si>
  <si>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</si>
  <si>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</si>
  <si>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</si>
  <si>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</si>
  <si>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</si>
  <si>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</si>
  <si>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</si>
  <si>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</si>
  <si>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</si>
  <si>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</si>
  <si>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</si>
  <si>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</si>
  <si>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</si>
  <si>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</si>
  <si>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</si>
  <si>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</si>
  <si>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</si>
  <si>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</si>
  <si>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</si>
  <si>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</si>
  <si>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</si>
  <si>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</si>
  <si>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</si>
  <si>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</si>
  <si>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</si>
  <si>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</si>
  <si>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</si>
  <si>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</si>
  <si>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</si>
  <si>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</si>
  <si>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</si>
  <si>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</si>
  <si>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</si>
  <si>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</si>
  <si>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</si>
  <si>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</si>
  <si>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</si>
  <si>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</si>
  <si>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</si>
  <si>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</si>
  <si>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</si>
  <si>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</si>
  <si>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</si>
  <si>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</si>
  <si>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</si>
  <si>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</si>
  <si>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</si>
  <si>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</si>
  <si>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</si>
  <si>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</si>
  <si>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</si>
  <si>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</si>
  <si>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</si>
  <si>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</si>
  <si>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</si>
  <si>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</si>
  <si>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</si>
  <si>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</si>
  <si>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</si>
  <si>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</si>
  <si>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</si>
  <si>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</si>
  <si>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</si>
  <si>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</si>
  <si>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</si>
  <si>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</si>
  <si>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</si>
  <si>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</si>
  <si>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</si>
  <si>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</si>
  <si>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</si>
  <si>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</si>
  <si>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</si>
  <si>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</si>
  <si>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</si>
  <si>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</si>
  <si>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</si>
  <si>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</si>
  <si>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</si>
  <si>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</si>
  <si>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</si>
  <si>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</si>
  <si>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</si>
  <si>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</si>
  <si>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</si>
  <si>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</si>
  <si>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</si>
  <si>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</si>
  <si>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</si>
  <si>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</si>
  <si>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</si>
  <si>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</si>
  <si>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</si>
  <si>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</si>
  <si>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</si>
  <si>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</si>
  <si>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</si>
  <si>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</si>
  <si>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</si>
  <si>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</si>
  <si>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</si>
  <si>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</si>
  <si>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</si>
  <si>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</si>
  <si>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</si>
  <si>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</si>
  <si>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</si>
  <si>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</si>
  <si>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</si>
  <si>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</si>
  <si>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</si>
  <si>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</si>
  <si>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</si>
  <si>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</si>
  <si>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</si>
  <si>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</si>
  <si>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</si>
  <si>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</si>
  <si>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</si>
  <si>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</si>
  <si>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</si>
  <si>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</si>
  <si>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</si>
  <si>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</si>
  <si>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</si>
  <si>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</si>
  <si>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</si>
  <si>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</si>
  <si>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</si>
  <si>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</si>
  <si>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</si>
  <si>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</si>
  <si>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</si>
  <si>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</si>
  <si>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</si>
  <si>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</si>
  <si>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</si>
  <si>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</si>
  <si>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</si>
  <si>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</si>
  <si>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</si>
  <si>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</si>
  <si>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</si>
  <si>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</si>
  <si>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</si>
  <si>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</si>
  <si>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</si>
  <si>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</si>
  <si>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</si>
  <si>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</si>
  <si>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</si>
  <si>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</si>
  <si>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</si>
  <si>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</si>
  <si>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</si>
  <si>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</si>
  <si>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</si>
  <si>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</si>
  <si>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</si>
  <si>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</si>
  <si>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</si>
  <si>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</si>
  <si>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</si>
  <si>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</si>
  <si>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</si>
  <si>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</si>
  <si>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</si>
  <si>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</si>
  <si>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</si>
  <si>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</si>
  <si>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</si>
  <si>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</si>
  <si>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</si>
  <si>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</si>
  <si>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</si>
  <si>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</si>
  <si>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</si>
  <si>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</si>
  <si>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</si>
  <si>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</si>
  <si>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</si>
  <si>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</si>
  <si>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</si>
  <si>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</si>
  <si>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</si>
  <si>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</si>
  <si>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</si>
  <si>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</si>
  <si>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</si>
  <si>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</si>
  <si>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</si>
  <si>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</si>
  <si>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</si>
  <si>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</si>
  <si>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</si>
  <si>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</si>
  <si>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</si>
  <si>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</si>
  <si>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</si>
  <si>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</si>
  <si>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</si>
  <si>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</si>
  <si>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</si>
  <si>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</si>
  <si>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</si>
  <si>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</si>
  <si>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</si>
  <si>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</si>
  <si>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</si>
  <si>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</si>
  <si>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</si>
  <si>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</si>
  <si>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</si>
  <si>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</si>
  <si>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</si>
  <si>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</si>
  <si>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</si>
  <si>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</si>
  <si>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</si>
  <si>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</si>
  <si>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</si>
  <si>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</si>
  <si>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</si>
  <si>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</si>
  <si>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</si>
  <si>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</si>
  <si>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</si>
  <si>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</si>
  <si>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</si>
  <si>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</si>
  <si>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</si>
  <si>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</si>
  <si>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</si>
  <si>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</si>
  <si>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</si>
  <si>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</si>
  <si>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</si>
  <si>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</si>
  <si>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</si>
  <si>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</si>
  <si>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</si>
  <si>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</si>
  <si>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</si>
  <si>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</si>
  <si>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</si>
  <si>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</si>
  <si>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</si>
  <si>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</si>
  <si>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</si>
  <si>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</si>
  <si>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</si>
  <si>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</si>
  <si>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</si>
  <si>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</si>
  <si>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</si>
  <si>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</si>
  <si>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</si>
  <si>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</si>
  <si>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</si>
  <si>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</si>
  <si>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</si>
  <si>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</si>
  <si>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</si>
  <si>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</si>
  <si>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</si>
  <si>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</si>
  <si>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</si>
  <si>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</si>
  <si>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</si>
  <si>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</si>
  <si>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</si>
  <si>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</si>
  <si>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</si>
  <si>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</si>
  <si>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</si>
  <si>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</si>
  <si>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</si>
  <si>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</si>
  <si>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</si>
  <si>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</si>
  <si>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</si>
  <si>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</si>
  <si>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</si>
  <si>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</si>
  <si>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</si>
  <si>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</si>
  <si>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</si>
  <si>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</si>
  <si>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</si>
  <si>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</si>
  <si>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</si>
  <si>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</si>
  <si>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</si>
  <si>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</si>
  <si>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</si>
  <si>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</si>
  <si>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</si>
  <si>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</si>
  <si>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</si>
  <si>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</si>
  <si>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</si>
  <si>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</si>
  <si>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</si>
  <si>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</si>
  <si>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</si>
  <si>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</si>
  <si>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</si>
  <si>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</si>
  <si>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</si>
  <si>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</si>
  <si>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</si>
  <si>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</si>
  <si>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</si>
  <si>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</si>
  <si>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</si>
  <si>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</si>
  <si>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</si>
  <si>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</si>
  <si>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</si>
  <si>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</si>
  <si>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</si>
  <si>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</si>
  <si>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</si>
  <si>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</si>
  <si>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</si>
  <si>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</si>
  <si>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</si>
  <si>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</si>
  <si>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</si>
  <si>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</si>
  <si>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</si>
  <si>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</si>
  <si>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</si>
  <si>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</si>
  <si>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</si>
  <si>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</si>
  <si>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</si>
  <si>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</si>
  <si>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</si>
  <si>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</si>
  <si>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</si>
  <si>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</si>
  <si>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</si>
  <si>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</si>
  <si>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</si>
  <si>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</si>
  <si>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</si>
  <si>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</si>
  <si>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</si>
  <si>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</si>
  <si>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</si>
  <si>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</si>
  <si>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</si>
  <si>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</si>
  <si>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</si>
  <si>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</si>
  <si>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</si>
  <si>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</si>
  <si>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</si>
  <si>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</si>
  <si>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</si>
  <si>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</si>
  <si>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</si>
  <si>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</si>
  <si>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</si>
  <si>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</si>
  <si>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</si>
  <si>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</si>
  <si>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</si>
  <si>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</si>
  <si>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</si>
  <si>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</si>
  <si>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</si>
  <si>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</si>
  <si>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</si>
  <si>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</si>
  <si>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</si>
  <si>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</si>
  <si>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</si>
  <si>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</si>
  <si>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</si>
  <si>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</si>
  <si>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</si>
  <si>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</si>
  <si>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</si>
  <si>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</si>
  <si>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</si>
  <si>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</si>
  <si>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</si>
  <si>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</si>
  <si>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</si>
  <si>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</si>
  <si>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</si>
  <si>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</si>
  <si>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</si>
  <si>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</si>
  <si>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</si>
  <si>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</si>
  <si>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</si>
  <si>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</si>
  <si>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</si>
  <si>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</si>
  <si>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</si>
  <si>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</si>
  <si>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</si>
  <si>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</si>
  <si>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</si>
  <si>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</si>
  <si>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</si>
  <si>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</si>
  <si>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</si>
  <si>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</si>
  <si>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</si>
  <si>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</si>
  <si>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</si>
  <si>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</si>
  <si>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</si>
  <si>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</si>
  <si>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</si>
  <si>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</si>
  <si>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</si>
  <si>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</si>
  <si>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</si>
  <si>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</si>
  <si>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</si>
  <si>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</si>
  <si>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</si>
  <si>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</si>
  <si>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</si>
  <si>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</si>
  <si>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</si>
  <si>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</si>
  <si>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</si>
  <si>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</si>
  <si>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</si>
  <si>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</si>
  <si>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</si>
  <si>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</si>
  <si>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</si>
  <si>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</si>
  <si>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</si>
  <si>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</si>
  <si>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</si>
  <si>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</si>
  <si>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</si>
  <si>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</si>
  <si>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</si>
  <si>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</si>
  <si>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</si>
  <si>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</si>
  <si>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</si>
  <si>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</si>
  <si>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</si>
  <si>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</si>
  <si>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</si>
  <si>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</si>
  <si>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</si>
  <si>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</si>
  <si>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</si>
  <si>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</si>
  <si>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</si>
  <si>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</si>
  <si>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</si>
  <si>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</si>
  <si>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</si>
  <si>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</si>
  <si>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</si>
  <si>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</si>
  <si>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</si>
  <si>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</si>
  <si>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</si>
  <si>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</si>
  <si>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</si>
  <si>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</si>
  <si>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</si>
  <si>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</si>
  <si>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</si>
  <si>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</si>
  <si>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</si>
  <si>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</si>
  <si>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</si>
  <si>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</si>
  <si>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</si>
  <si>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</si>
  <si>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</si>
  <si>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</si>
  <si>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</si>
  <si>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</si>
  <si>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</si>
  <si>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</si>
  <si>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</si>
  <si>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</si>
  <si>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</si>
  <si>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</si>
  <si>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</si>
  <si>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</si>
  <si>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</si>
  <si>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</si>
  <si>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</si>
  <si>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</si>
  <si>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</si>
  <si>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</si>
  <si>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</si>
  <si>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</si>
  <si>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</si>
  <si>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</si>
  <si>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</si>
  <si>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</si>
  <si>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</si>
  <si>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</si>
  <si>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</si>
  <si>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</si>
  <si>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</si>
  <si>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</si>
  <si>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</si>
  <si>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</si>
  <si>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</si>
  <si>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</si>
  <si>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</si>
  <si>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</si>
  <si>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</si>
  <si>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</si>
  <si>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</si>
  <si>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</si>
  <si>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</si>
  <si>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</si>
  <si>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</si>
  <si>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</si>
  <si>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</si>
  <si>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</si>
  <si>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</si>
  <si>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</si>
  <si>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</si>
  <si>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</si>
  <si>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</si>
  <si>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</si>
  <si>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</si>
  <si>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</si>
  <si>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</si>
  <si>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</si>
  <si>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</si>
  <si>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</si>
  <si>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</si>
  <si>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</si>
  <si>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</si>
  <si>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</si>
  <si>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</si>
  <si>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</si>
  <si>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</si>
  <si>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</si>
  <si>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</si>
  <si>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</si>
  <si>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</si>
  <si>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</si>
  <si>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</si>
  <si>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</si>
  <si>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</si>
  <si>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</si>
  <si>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</si>
  <si>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</si>
  <si>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</si>
  <si>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</si>
  <si>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</si>
  <si>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</si>
  <si>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</si>
  <si>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</si>
  <si>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</si>
  <si>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</si>
  <si>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</si>
  <si>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</si>
  <si>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</si>
  <si>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</si>
  <si>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</si>
  <si>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</si>
  <si>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</si>
  <si>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</si>
  <si>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</si>
  <si>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</si>
  <si>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</si>
  <si>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</si>
  <si>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</si>
  <si>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</si>
  <si>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</si>
  <si>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</si>
  <si>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</si>
  <si>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</si>
  <si>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</si>
  <si>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</si>
  <si>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</si>
  <si>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</si>
  <si>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</si>
  <si>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</si>
  <si>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</si>
  <si>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</si>
  <si>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</si>
  <si>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</si>
  <si>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</si>
  <si>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</si>
  <si>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</si>
  <si>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</si>
  <si>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</si>
  <si>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</si>
  <si>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</si>
  <si>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</si>
  <si>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</si>
  <si>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</si>
  <si>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</si>
  <si>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</si>
  <si>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</si>
  <si>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</si>
  <si>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</si>
  <si>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</si>
  <si>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</si>
  <si>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</si>
  <si>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</si>
  <si>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</si>
  <si>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</si>
  <si>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</si>
  <si>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</si>
  <si>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</si>
  <si>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</si>
  <si>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</si>
  <si>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</si>
  <si>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</si>
  <si>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</si>
  <si>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</si>
  <si>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</si>
  <si>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</si>
  <si>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</si>
  <si>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</si>
  <si>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</si>
  <si>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</si>
  <si>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</si>
  <si>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</si>
  <si>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</si>
  <si>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</si>
  <si>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</si>
  <si>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</si>
  <si>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</si>
  <si>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</si>
  <si>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</si>
  <si>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</si>
  <si>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</si>
  <si>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</si>
  <si>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</si>
  <si>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</si>
  <si>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</si>
  <si>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</si>
  <si>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</si>
  <si>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</si>
  <si>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</si>
  <si>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</si>
  <si>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</si>
  <si>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</si>
  <si>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</si>
  <si>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</si>
  <si>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</si>
  <si>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</si>
  <si>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</si>
  <si>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</si>
  <si>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</si>
  <si>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</si>
  <si>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</si>
  <si>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</si>
  <si>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</si>
  <si>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</si>
  <si>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</si>
  <si>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</si>
  <si>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</si>
  <si>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</si>
  <si>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</si>
  <si>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</si>
  <si>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</si>
  <si>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</si>
  <si>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</si>
  <si>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</si>
  <si>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</si>
  <si>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</si>
  <si>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</si>
  <si>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</si>
  <si>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</si>
  <si>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</si>
  <si>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</si>
  <si>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</si>
  <si>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</si>
  <si>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</si>
  <si>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</si>
  <si>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</si>
  <si>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</si>
  <si>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</si>
  <si>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</si>
  <si>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</si>
  <si>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</si>
  <si>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</si>
  <si>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</si>
  <si>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</si>
  <si>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</si>
  <si>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</si>
  <si>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</si>
  <si>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</si>
  <si>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</si>
  <si>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</si>
  <si>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</si>
  <si>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</si>
  <si>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</si>
  <si>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</si>
  <si>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</si>
  <si>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</si>
  <si>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</si>
  <si>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</si>
  <si>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</si>
  <si>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</si>
  <si>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</si>
  <si>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</si>
  <si>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</si>
  <si>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</si>
  <si>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</si>
  <si>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</si>
  <si>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</si>
  <si>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</si>
  <si>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</si>
  <si>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</si>
  <si>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</si>
  <si>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</si>
  <si>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</si>
  <si>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</si>
  <si>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</si>
  <si>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</si>
  <si>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</si>
  <si>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</si>
  <si>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</si>
  <si>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</si>
  <si>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</si>
  <si>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</si>
  <si>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</si>
  <si>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</si>
  <si>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</si>
  <si>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</si>
  <si>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</si>
  <si>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</si>
  <si>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</si>
  <si>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</si>
  <si>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</si>
  <si>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</si>
  <si>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</si>
  <si>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</si>
  <si>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</si>
  <si>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</si>
  <si>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</si>
  <si>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</si>
  <si>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</si>
  <si>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</si>
  <si>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</si>
  <si>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</si>
  <si>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</si>
  <si>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</si>
  <si>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</si>
  <si>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</si>
  <si>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</si>
  <si>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</si>
  <si>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</si>
  <si>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</si>
  <si>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</si>
  <si>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</si>
  <si>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</si>
  <si>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</si>
  <si>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</si>
  <si>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</si>
  <si>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</si>
  <si>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</si>
  <si>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</si>
  <si>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</si>
  <si>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</si>
  <si>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</si>
  <si>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</si>
  <si>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</si>
  <si>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</si>
  <si>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</si>
  <si>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</si>
  <si>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</si>
  <si>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</si>
  <si>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</si>
  <si>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</si>
  <si>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</si>
  <si>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</si>
  <si>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</si>
  <si>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</si>
  <si>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</si>
  <si>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</si>
  <si>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</si>
  <si>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</si>
  <si>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</si>
  <si>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</si>
  <si>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</si>
  <si>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</si>
  <si>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</si>
  <si>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</si>
  <si>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</si>
  <si>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</si>
  <si>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</si>
  <si>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</si>
  <si>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</si>
  <si>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</si>
  <si>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</si>
  <si>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</si>
  <si>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</si>
  <si>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</si>
  <si>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</si>
  <si>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</si>
  <si>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</si>
  <si>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</si>
  <si>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</si>
  <si>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</si>
  <si>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</si>
  <si>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</si>
  <si>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</si>
  <si>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</si>
  <si>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</si>
  <si>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</si>
  <si>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</si>
  <si>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</si>
  <si>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</si>
  <si>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</si>
  <si>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</si>
  <si>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</si>
  <si>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</si>
  <si>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</si>
  <si>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</si>
  <si>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</si>
  <si>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</si>
  <si>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</si>
  <si>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</si>
  <si>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</si>
  <si>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</si>
  <si>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</si>
  <si>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</si>
  <si>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</si>
  <si>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</si>
  <si>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</si>
  <si>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</si>
  <si>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</si>
  <si>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</si>
  <si>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</si>
  <si>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</si>
  <si>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</si>
  <si>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</si>
  <si>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</si>
  <si>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</si>
  <si>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</si>
  <si>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</si>
  <si>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</si>
  <si>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</si>
  <si>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</si>
  <si>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</si>
  <si>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</si>
  <si>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</si>
  <si>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</si>
  <si>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</si>
  <si>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</si>
  <si>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</si>
  <si>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</si>
  <si>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</si>
  <si>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</si>
  <si>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</si>
  <si>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</si>
  <si>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</si>
  <si>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</si>
  <si>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</si>
  <si>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</si>
  <si>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</si>
  <si>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</si>
  <si>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</si>
  <si>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</si>
  <si>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</si>
  <si>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</si>
  <si>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</si>
  <si>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</si>
  <si>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</si>
  <si>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</si>
  <si>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</si>
  <si>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</si>
  <si>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</si>
  <si>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</si>
  <si>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</si>
  <si>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</si>
  <si>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</si>
  <si>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</si>
  <si>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</si>
  <si>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</si>
  <si>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</si>
  <si>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</si>
  <si>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</si>
  <si>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</si>
  <si>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</si>
  <si>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</si>
  <si>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</si>
  <si>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</si>
  <si>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</si>
  <si>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</si>
  <si>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</si>
  <si>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</si>
  <si>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</si>
  <si>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</si>
  <si>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</si>
  <si>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</si>
  <si>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</si>
  <si>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</si>
  <si>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</si>
  <si>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</si>
  <si>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</si>
  <si>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</si>
  <si>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</si>
  <si>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</si>
  <si>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</si>
  <si>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</si>
  <si>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</si>
  <si>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</si>
  <si>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</si>
  <si>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</si>
  <si>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</si>
  <si>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</si>
  <si>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</si>
  <si>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</si>
  <si>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</si>
  <si>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</si>
  <si>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</si>
  <si>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</si>
  <si>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</si>
  <si>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</si>
  <si>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</si>
  <si>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</si>
  <si>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</si>
  <si>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</si>
  <si>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</si>
  <si>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</si>
  <si>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</si>
  <si>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</si>
  <si>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</si>
  <si>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</si>
  <si>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</si>
  <si>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</si>
  <si>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</si>
  <si>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</si>
  <si>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</si>
  <si>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</si>
  <si>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</si>
  <si>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</si>
  <si>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</si>
  <si>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</si>
  <si>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</si>
  <si>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</si>
  <si>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</si>
  <si>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</si>
  <si>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</si>
  <si>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</si>
  <si>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</si>
  <si>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</si>
  <si>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</si>
  <si>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</si>
  <si>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</si>
  <si>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</si>
  <si>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</si>
  <si>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</si>
  <si>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</si>
  <si>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</si>
  <si>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</si>
  <si>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</si>
  <si>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</si>
  <si>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</si>
  <si>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</si>
  <si>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</si>
  <si>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</si>
  <si>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</si>
  <si>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</si>
  <si>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</si>
  <si>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</si>
  <si>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</si>
  <si>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</si>
  <si>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</si>
  <si>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</si>
  <si>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</si>
  <si>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</si>
  <si>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</si>
  <si>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</si>
  <si>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</si>
  <si>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</si>
  <si>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</si>
  <si>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</si>
  <si>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</si>
  <si>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</si>
  <si>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</si>
  <si>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</si>
  <si>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</si>
  <si>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</si>
  <si>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</si>
  <si>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</si>
  <si>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</si>
  <si>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</si>
  <si>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</si>
  <si>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</si>
  <si>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</si>
  <si>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</si>
  <si>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</si>
  <si>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</si>
  <si>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</si>
  <si>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</si>
  <si>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</si>
  <si>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</si>
  <si>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</si>
  <si>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</si>
  <si>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</si>
  <si>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</si>
  <si>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</si>
  <si>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</si>
  <si>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</si>
  <si>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</si>
  <si>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</si>
  <si>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</si>
  <si>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</si>
  <si>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</si>
  <si>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</si>
  <si>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</si>
  <si>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</si>
  <si>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</si>
  <si>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</si>
  <si>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</si>
  <si>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</si>
  <si>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</si>
  <si>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</si>
  <si>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</si>
  <si>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</si>
  <si>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</si>
  <si>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</si>
  <si>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</si>
  <si>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</si>
  <si>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</si>
  <si>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</si>
  <si>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</si>
  <si>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</si>
  <si>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</si>
  <si>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</si>
  <si>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</si>
  <si>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</si>
  <si>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</si>
  <si>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</si>
  <si>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</si>
  <si>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</si>
  <si>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</si>
  <si>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</si>
  <si>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</si>
  <si>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</si>
  <si>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</si>
  <si>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</si>
  <si>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</si>
  <si>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</si>
  <si>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</si>
  <si>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</si>
  <si>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</si>
  <si>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</si>
  <si>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</si>
  <si>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</si>
  <si>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</si>
  <si>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</si>
  <si>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</si>
  <si>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</si>
  <si>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</si>
  <si>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</si>
  <si>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</si>
  <si>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</si>
  <si>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</si>
  <si>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</si>
  <si>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</si>
  <si>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</si>
  <si>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</si>
  <si>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</si>
  <si>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</si>
  <si>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</si>
  <si>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</si>
  <si>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</si>
  <si>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</si>
  <si>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</si>
  <si>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</si>
  <si>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</si>
  <si>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</si>
  <si>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</si>
  <si>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</si>
  <si>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</si>
  <si>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</si>
  <si>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</si>
  <si>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</si>
  <si>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</si>
  <si>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</si>
  <si>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</si>
  <si>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</si>
  <si>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</si>
  <si>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</si>
  <si>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</si>
  <si>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</si>
  <si>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</si>
  <si>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</si>
  <si>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</si>
  <si>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</si>
  <si>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</si>
  <si>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</si>
  <si>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</si>
  <si>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</si>
  <si>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</si>
  <si>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</si>
  <si>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</si>
  <si>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</si>
  <si>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</si>
  <si>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</si>
  <si>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</si>
  <si>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</si>
  <si>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</si>
  <si>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</si>
  <si>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</si>
  <si>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</si>
  <si>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</si>
  <si>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</si>
  <si>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</si>
  <si>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</si>
  <si>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</si>
  <si>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</si>
  <si>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</si>
  <si>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</si>
  <si>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</si>
  <si>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</si>
  <si>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</si>
  <si>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</si>
  <si>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</si>
  <si>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</si>
  <si>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</si>
  <si>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</si>
  <si>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</si>
  <si>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</si>
  <si>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</si>
  <si>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</si>
  <si>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</si>
  <si>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</si>
  <si>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</si>
  <si>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</si>
  <si>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</si>
  <si>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</si>
  <si>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</si>
  <si>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</si>
  <si>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</si>
  <si>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</si>
  <si>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</si>
  <si>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</si>
  <si>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</si>
  <si>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</si>
  <si>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</si>
  <si>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</si>
  <si>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</si>
  <si>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</si>
  <si>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</si>
  <si>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</si>
  <si>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</si>
  <si>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</si>
  <si>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</si>
  <si>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</si>
  <si>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</si>
  <si>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</si>
  <si>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</si>
  <si>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</si>
  <si>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</si>
  <si>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</si>
  <si>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</si>
  <si>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</si>
  <si>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</si>
  <si>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</si>
  <si>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</si>
  <si>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</si>
  <si>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</si>
  <si>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</si>
  <si>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</si>
  <si>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</si>
  <si>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</si>
  <si>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</si>
  <si>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</si>
  <si>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</si>
  <si>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</si>
  <si>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</si>
  <si>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</si>
  <si>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</si>
  <si>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</si>
  <si>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</si>
  <si>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</si>
  <si>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</si>
  <si>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</si>
  <si>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</si>
  <si>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</si>
  <si>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</si>
  <si>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</si>
  <si>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</si>
  <si>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</si>
  <si>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</si>
  <si>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</si>
  <si>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</si>
  <si>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</si>
  <si>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</si>
  <si>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</si>
  <si>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</si>
  <si>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</si>
  <si>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</si>
  <si>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</si>
  <si>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</si>
  <si>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</si>
  <si>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</si>
  <si>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</si>
  <si>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</si>
  <si>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</si>
  <si>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</si>
  <si>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</si>
  <si>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</si>
  <si>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</si>
  <si>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</si>
  <si>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</si>
  <si>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</si>
  <si>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</si>
  <si>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</si>
  <si>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</si>
  <si>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</si>
  <si>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</si>
  <si>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</si>
  <si>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</si>
  <si>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</si>
  <si>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</si>
  <si>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</si>
  <si>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</si>
  <si>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</si>
  <si>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</si>
  <si>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</si>
  <si>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</si>
  <si>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</si>
  <si>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</si>
  <si>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</si>
  <si>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</si>
  <si>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</si>
  <si>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</si>
  <si>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</si>
  <si>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</si>
  <si>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</si>
  <si>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</si>
  <si>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</si>
  <si>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</si>
  <si>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</si>
  <si>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</si>
  <si>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</si>
  <si>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</si>
  <si>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</si>
  <si>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</si>
  <si>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</si>
  <si>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</si>
  <si>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</si>
  <si>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</si>
  <si>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</si>
  <si>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</si>
  <si>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</si>
  <si>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</si>
  <si>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</si>
  <si>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</si>
  <si>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</si>
  <si>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</si>
  <si>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</si>
  <si>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</si>
  <si>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</si>
  <si>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</si>
  <si>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</si>
  <si>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</si>
  <si>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</si>
  <si>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</si>
  <si>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</si>
  <si>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</si>
  <si>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</si>
  <si>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</si>
  <si>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</si>
  <si>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</si>
  <si>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</si>
  <si>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</si>
  <si>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</si>
  <si>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</si>
  <si>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</si>
  <si>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</si>
  <si>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</si>
  <si>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</si>
  <si>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</si>
  <si>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</si>
  <si>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</si>
  <si>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</si>
  <si>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</si>
  <si>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</si>
  <si>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</si>
  <si>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</si>
  <si>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</si>
  <si>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</si>
  <si>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</si>
  <si>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</si>
  <si>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</si>
  <si>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</si>
  <si>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</si>
  <si>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</si>
  <si>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</si>
  <si>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</si>
  <si>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</si>
  <si>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</si>
  <si>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</si>
  <si>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</si>
  <si>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</si>
  <si>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</si>
  <si>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</si>
  <si>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</si>
  <si>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</si>
  <si>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</si>
  <si>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</si>
  <si>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</si>
  <si>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</si>
  <si>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</si>
  <si>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</si>
  <si>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</si>
  <si>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</si>
  <si>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</si>
  <si>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</si>
  <si>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</si>
  <si>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</si>
  <si>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</si>
  <si>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</si>
  <si>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</si>
  <si>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</si>
  <si>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</si>
  <si>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</si>
  <si>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</si>
  <si>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</si>
  <si>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</si>
  <si>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</si>
  <si>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</si>
  <si>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</si>
  <si>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</si>
  <si>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</si>
  <si>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</si>
  <si>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</si>
  <si>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</si>
  <si>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</si>
  <si>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</si>
  <si>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</si>
  <si>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</si>
  <si>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</si>
  <si>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</si>
  <si>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</si>
  <si>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</si>
  <si>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</si>
  <si>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</si>
  <si>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</si>
  <si>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</si>
  <si>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</si>
  <si>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</si>
  <si>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</si>
  <si>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</si>
  <si>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</si>
  <si>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</si>
  <si>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</si>
  <si>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</si>
  <si>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</si>
  <si>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</si>
  <si>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</si>
  <si>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</si>
  <si>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</si>
  <si>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</si>
  <si>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</si>
  <si>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</si>
  <si>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</si>
  <si>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</si>
  <si>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</si>
  <si>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</si>
  <si>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</si>
  <si>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</si>
  <si>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</si>
  <si>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</si>
  <si>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</si>
  <si>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</si>
  <si>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</si>
  <si>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</si>
  <si>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</si>
  <si>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</si>
  <si>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</si>
  <si>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</si>
  <si>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</si>
  <si>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</si>
  <si>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</si>
  <si>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</si>
  <si>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</si>
  <si>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</si>
  <si>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</si>
  <si>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</si>
  <si>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</si>
  <si>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</si>
  <si>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</si>
  <si>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</si>
  <si>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</si>
  <si>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</si>
  <si>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</si>
  <si>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</si>
  <si>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</si>
  <si>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</si>
  <si>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</si>
  <si>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</si>
  <si>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</si>
  <si>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</si>
  <si>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</si>
  <si>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</si>
  <si>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</si>
  <si>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</si>
  <si>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</si>
  <si>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</si>
  <si>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</si>
  <si>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</si>
  <si>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</si>
  <si>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</si>
  <si>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</si>
  <si>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</si>
  <si>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</si>
  <si>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</si>
  <si>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</si>
  <si>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</si>
  <si>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</si>
  <si>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</si>
  <si>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</si>
  <si>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</si>
  <si>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</si>
  <si>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</si>
  <si>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</si>
  <si>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</si>
  <si>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</si>
  <si>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</si>
  <si>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</si>
  <si>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</si>
  <si>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</si>
  <si>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</si>
  <si>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</si>
  <si>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</si>
  <si>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</si>
  <si>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</si>
  <si>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</si>
  <si>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</si>
  <si>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</si>
  <si>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</si>
  <si>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</si>
  <si>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</si>
  <si>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</si>
  <si>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</si>
  <si>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</si>
  <si>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</si>
  <si>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</si>
  <si>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</si>
  <si>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</si>
  <si>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</si>
  <si>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</si>
  <si>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</si>
  <si>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</si>
  <si>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</si>
  <si>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</si>
  <si>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</si>
  <si>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</si>
  <si>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</si>
  <si>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</si>
  <si>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</si>
  <si>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</si>
  <si>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</si>
  <si>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</si>
  <si>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</si>
  <si>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</si>
  <si>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</si>
  <si>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</si>
  <si>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</si>
  <si>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</si>
  <si>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</si>
  <si>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</si>
  <si>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</si>
  <si>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</si>
  <si>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</si>
  <si>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</si>
  <si>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</si>
  <si>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</si>
  <si>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</si>
  <si>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</si>
  <si>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</si>
  <si>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</si>
  <si>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</si>
  <si>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</si>
  <si>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</si>
  <si>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</si>
  <si>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</si>
  <si>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</si>
  <si>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</si>
  <si>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</si>
  <si>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</si>
  <si>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</si>
  <si>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</si>
  <si>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</si>
  <si>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</si>
  <si>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</si>
  <si>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</si>
  <si>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</si>
  <si>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</si>
  <si>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</si>
  <si>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</si>
  <si>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</si>
  <si>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</si>
  <si>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</si>
  <si>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</si>
  <si>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</si>
  <si>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</si>
  <si>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</si>
  <si>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</si>
  <si>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</si>
  <si>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</si>
  <si>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</si>
  <si>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</si>
  <si>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</si>
  <si>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</si>
  <si>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</si>
  <si>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</si>
  <si>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</si>
  <si>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</si>
  <si>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</si>
  <si>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</si>
  <si>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</si>
  <si>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</si>
  <si>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</si>
  <si>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</si>
  <si>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</si>
  <si>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</si>
  <si>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</si>
  <si>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</si>
  <si>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</si>
  <si>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</si>
  <si>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</si>
  <si>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</si>
  <si>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</si>
  <si>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</si>
  <si>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</si>
  <si>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</si>
  <si>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</si>
  <si>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</si>
  <si>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</si>
  <si>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</si>
  <si>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</si>
  <si>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</si>
  <si>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</si>
  <si>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</si>
  <si>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</si>
  <si>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</si>
  <si>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</si>
  <si>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</si>
  <si>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</si>
  <si>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</si>
  <si>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</si>
  <si>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</si>
  <si>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</si>
  <si>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</si>
  <si>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</si>
  <si>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</si>
  <si>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</si>
  <si>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</si>
  <si>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</si>
  <si>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</si>
  <si>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</si>
  <si>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</si>
  <si>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</si>
  <si>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</si>
  <si>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</si>
  <si>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</si>
  <si>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</si>
  <si>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</si>
  <si>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</si>
  <si>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</si>
  <si>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</si>
  <si>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</si>
  <si>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</si>
  <si>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</si>
  <si>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</si>
  <si>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</si>
  <si>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</si>
  <si>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</si>
  <si>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</si>
  <si>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</si>
  <si>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</si>
  <si>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</si>
  <si>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</si>
  <si>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</si>
  <si>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</si>
  <si>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</si>
  <si>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</si>
  <si>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</si>
  <si>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</si>
  <si>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</si>
  <si>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</si>
  <si>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</si>
  <si>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</si>
  <si>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</si>
  <si>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</si>
  <si>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</si>
  <si>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</si>
  <si>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</si>
  <si>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</si>
  <si>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</si>
  <si>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</si>
  <si>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</si>
  <si>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</si>
  <si>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</si>
  <si>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</si>
  <si>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</si>
  <si>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</si>
  <si>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</si>
  <si>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</si>
  <si>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</si>
  <si>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</si>
  <si>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</si>
  <si>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</si>
  <si>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</si>
  <si>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</si>
  <si>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</si>
  <si>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</si>
  <si>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</si>
  <si>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</si>
  <si>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</si>
  <si>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</si>
  <si>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</si>
  <si>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</si>
  <si>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</si>
  <si>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</si>
  <si>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</si>
  <si>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</si>
  <si>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</si>
  <si>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</si>
  <si>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</si>
  <si>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</si>
  <si>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</si>
  <si>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</si>
  <si>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</si>
  <si>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</si>
  <si>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</si>
  <si>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</si>
  <si>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</si>
  <si>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</si>
  <si>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</si>
  <si>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</si>
  <si>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</si>
  <si>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</si>
  <si>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</si>
  <si>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</si>
  <si>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</si>
  <si>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</si>
  <si>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</si>
  <si>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</si>
  <si>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</si>
  <si>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</si>
  <si>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</si>
  <si>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</si>
  <si>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</si>
  <si>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</si>
  <si>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</si>
  <si>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</si>
  <si>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</si>
  <si>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</si>
  <si>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</si>
  <si>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</si>
  <si>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</si>
  <si>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</si>
  <si>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</si>
  <si>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</si>
  <si>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</si>
  <si>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</si>
  <si>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</si>
  <si>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</si>
  <si>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</si>
  <si>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</si>
  <si>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</si>
  <si>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</si>
  <si>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</si>
  <si>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</si>
  <si>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</si>
  <si>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</si>
  <si>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</si>
  <si>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</si>
  <si>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</si>
  <si>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</si>
  <si>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</si>
  <si>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</si>
  <si>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</si>
  <si>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</si>
  <si>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</si>
  <si>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</si>
  <si>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</si>
  <si>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</si>
  <si>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</si>
  <si>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</si>
  <si>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</si>
  <si>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</si>
  <si>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</si>
  <si>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</si>
  <si>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</si>
  <si>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</si>
  <si>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</si>
  <si>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</si>
  <si>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</si>
  <si>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</si>
  <si>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</si>
  <si>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</si>
  <si>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</si>
  <si>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</si>
  <si>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</si>
  <si>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</si>
  <si>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</si>
  <si>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</si>
  <si>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</si>
  <si>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</si>
  <si>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</si>
  <si>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</si>
  <si>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</si>
  <si>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</si>
  <si>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</si>
  <si>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</si>
  <si>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</si>
  <si>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</si>
  <si>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</si>
  <si>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</si>
  <si>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</si>
  <si>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</si>
  <si>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</si>
  <si>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</si>
  <si>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</si>
  <si>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</si>
  <si>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</si>
  <si>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</si>
  <si>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</si>
  <si>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</si>
  <si>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</si>
  <si>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</si>
  <si>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</si>
  <si>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</si>
  <si>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</si>
  <si>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</si>
  <si>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</si>
  <si>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</si>
  <si>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</si>
  <si>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</si>
  <si>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</si>
  <si>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</si>
  <si>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</si>
  <si>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</si>
  <si>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</si>
  <si>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</si>
  <si>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</si>
  <si>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</si>
  <si>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</si>
  <si>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</si>
  <si>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</si>
  <si>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</si>
  <si>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</si>
  <si>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</si>
  <si>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</si>
  <si>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</si>
  <si>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</si>
  <si>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</si>
  <si>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</si>
  <si>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</si>
  <si>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</si>
  <si>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</si>
  <si>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</si>
  <si>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</si>
  <si>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</si>
  <si>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</si>
  <si>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</si>
  <si>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</si>
  <si>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</si>
  <si>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</si>
  <si>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</si>
  <si>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</si>
  <si>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</si>
  <si>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</si>
  <si>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</si>
  <si>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</si>
  <si>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</si>
  <si>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</si>
  <si>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</si>
  <si>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</si>
  <si>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</si>
  <si>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</si>
  <si>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</si>
  <si>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</si>
  <si>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</si>
  <si>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</si>
  <si>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</si>
  <si>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</si>
  <si>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</si>
  <si>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</si>
  <si>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</si>
  <si>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</si>
  <si>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</si>
  <si>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</si>
  <si>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</si>
  <si>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</si>
  <si>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</si>
  <si>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</si>
  <si>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</si>
  <si>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</si>
  <si>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</si>
  <si>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</si>
  <si>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</si>
  <si>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</si>
  <si>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</si>
  <si>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</si>
  <si>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</si>
  <si>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</si>
  <si>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</si>
  <si>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</si>
  <si>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</si>
  <si>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</si>
  <si>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</si>
  <si>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</si>
  <si>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</si>
  <si>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</si>
  <si>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</si>
  <si>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</si>
  <si>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</si>
  <si>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</si>
  <si>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</si>
  <si>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</si>
  <si>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</si>
  <si>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</si>
  <si>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</si>
  <si>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</si>
  <si>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</si>
  <si>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</si>
  <si>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</si>
  <si>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</si>
  <si>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</si>
  <si>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</si>
  <si>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</si>
  <si>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</si>
  <si>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</si>
  <si>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</si>
  <si>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</si>
  <si>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</si>
  <si>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</si>
  <si>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</si>
  <si>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</si>
  <si>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</si>
  <si>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</si>
  <si>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</si>
  <si>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</si>
  <si>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</si>
  <si>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</si>
  <si>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</si>
  <si>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</si>
  <si>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</si>
  <si>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</si>
  <si>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</si>
  <si>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</si>
  <si>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</si>
  <si>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</si>
  <si>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</si>
  <si>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</si>
  <si>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</si>
  <si>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</si>
  <si>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</si>
  <si>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</si>
  <si>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</si>
  <si>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</si>
  <si>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</si>
  <si>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</si>
  <si>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</si>
  <si>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</si>
  <si>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</si>
  <si>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</si>
  <si>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</si>
  <si>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</si>
  <si>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</si>
  <si>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</si>
  <si>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</si>
  <si>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</si>
  <si>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</si>
  <si>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</si>
  <si>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</si>
  <si>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</si>
  <si>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</si>
  <si>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</si>
  <si>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</si>
  <si>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</si>
  <si>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</si>
  <si>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</si>
  <si>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</si>
  <si>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</si>
  <si>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</si>
  <si>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</si>
  <si>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</si>
  <si>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</si>
  <si>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</si>
  <si>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</si>
  <si>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</si>
  <si>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</si>
  <si>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</si>
  <si>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</si>
  <si>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</si>
  <si>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</si>
  <si>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</si>
  <si>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</si>
  <si>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</si>
  <si>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</si>
  <si>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</si>
  <si>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</si>
  <si>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</si>
  <si>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</si>
  <si>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</si>
  <si>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</si>
  <si>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</si>
  <si>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</si>
  <si>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</si>
  <si>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</si>
  <si>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</si>
  <si>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</si>
  <si>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</si>
  <si>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</si>
  <si>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</si>
  <si>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</si>
  <si>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</si>
  <si>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</si>
  <si>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</si>
  <si>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</si>
  <si>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</si>
  <si>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</si>
  <si>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</si>
  <si>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</si>
  <si>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</si>
  <si>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</si>
  <si>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</si>
  <si>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</si>
  <si>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</si>
  <si>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</si>
  <si>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</si>
  <si>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</si>
  <si>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</si>
  <si>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</si>
  <si>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</si>
  <si>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</si>
  <si>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</si>
  <si>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</si>
  <si>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</si>
  <si>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</si>
  <si>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</si>
  <si>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</si>
  <si>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</si>
  <si>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</si>
  <si>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</si>
  <si>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</si>
  <si>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</si>
  <si>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</si>
  <si>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</si>
  <si>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</si>
  <si>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</si>
  <si>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</si>
  <si>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</si>
  <si>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</si>
  <si>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</si>
  <si>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</si>
  <si>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</si>
  <si>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</si>
  <si>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</si>
  <si>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</si>
  <si>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</si>
  <si>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</si>
  <si>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</si>
  <si>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</si>
  <si>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</si>
  <si>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</si>
  <si>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</si>
  <si>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</si>
  <si>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</si>
  <si>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</si>
  <si>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</si>
  <si>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</si>
  <si>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</si>
  <si>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</si>
  <si>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</si>
  <si>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</si>
  <si>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</si>
  <si>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</si>
  <si>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</si>
  <si>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</si>
  <si>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</si>
  <si>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</si>
  <si>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</si>
  <si>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</si>
  <si>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</si>
  <si>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</si>
  <si>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</si>
  <si>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</si>
  <si>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</si>
  <si>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</si>
  <si>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</si>
  <si>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</si>
  <si>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</si>
  <si>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</si>
  <si>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</si>
  <si>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</si>
  <si>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</si>
  <si>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</si>
  <si>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</si>
  <si>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</si>
  <si>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</si>
  <si>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</si>
  <si>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</si>
  <si>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</si>
  <si>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</si>
  <si>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</si>
  <si>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</si>
  <si>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</si>
  <si>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</si>
  <si>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</si>
  <si>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</si>
  <si>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</si>
  <si>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</si>
  <si>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</si>
  <si>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</si>
  <si>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</si>
  <si>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</si>
  <si>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</si>
  <si>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</si>
  <si>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</si>
  <si>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</si>
  <si>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</si>
  <si>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</si>
  <si>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</si>
  <si>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</si>
  <si>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</si>
  <si>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</si>
  <si>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</si>
  <si>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</si>
  <si>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</si>
  <si>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</si>
  <si>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</si>
  <si>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</si>
  <si>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</si>
  <si>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</si>
  <si>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</si>
  <si>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</si>
  <si>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</si>
  <si>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</si>
  <si>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</si>
  <si>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</si>
  <si>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</si>
  <si>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</si>
  <si>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</si>
  <si>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</si>
  <si>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</si>
  <si>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</si>
  <si>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</si>
  <si>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</si>
  <si>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</si>
  <si>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</si>
  <si>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</si>
  <si>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</si>
  <si>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</si>
  <si>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</si>
  <si>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</si>
  <si>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</si>
  <si>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</si>
  <si>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</si>
  <si>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</si>
  <si>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</si>
  <si>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</si>
  <si>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</si>
  <si>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</si>
  <si>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</si>
  <si>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</si>
  <si>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</si>
  <si>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</si>
  <si>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</si>
  <si>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</si>
  <si>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</si>
  <si>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</si>
  <si>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</si>
  <si>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</si>
  <si>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</si>
  <si>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</si>
  <si>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</si>
  <si>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</si>
  <si>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</si>
  <si>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</si>
  <si>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</si>
  <si>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</si>
  <si>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</si>
  <si>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</si>
  <si>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</si>
  <si>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</si>
  <si>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</si>
  <si>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</si>
  <si>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</si>
  <si>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</si>
  <si>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</si>
  <si>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</si>
  <si>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</si>
  <si>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</si>
  <si>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</si>
  <si>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</si>
  <si>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</si>
  <si>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</si>
  <si>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</si>
  <si>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</si>
  <si>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</si>
  <si>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</si>
  <si>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</si>
  <si>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</si>
  <si>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</si>
  <si>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</si>
  <si>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</si>
  <si>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</si>
  <si>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</si>
  <si>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</si>
  <si>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</si>
  <si>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</si>
  <si>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</si>
  <si>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</si>
  <si>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</si>
  <si>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</si>
  <si>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</si>
  <si>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</si>
  <si>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</si>
  <si>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</si>
  <si>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</si>
  <si>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</si>
  <si>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</si>
  <si>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</si>
  <si>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</si>
  <si>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</si>
  <si>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</si>
  <si>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</si>
  <si>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</si>
  <si>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</si>
  <si>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</si>
  <si>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</si>
  <si>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</si>
  <si>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</si>
  <si>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</si>
  <si>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</si>
  <si>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</si>
  <si>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</si>
  <si>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</si>
  <si>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</si>
  <si>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</si>
  <si>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</si>
  <si>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</si>
  <si>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</si>
  <si>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</si>
  <si>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</si>
  <si>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</si>
  <si>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</si>
  <si>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</si>
  <si>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</si>
  <si>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</si>
  <si>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</si>
  <si>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</si>
  <si>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</si>
  <si>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</si>
  <si>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</si>
  <si>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</si>
  <si>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</si>
  <si>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</si>
  <si>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</si>
  <si>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</si>
  <si>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</si>
  <si>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</si>
  <si>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</si>
  <si>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</si>
  <si>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</si>
  <si>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</si>
  <si>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</si>
  <si>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</si>
  <si>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</si>
  <si>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</si>
  <si>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</si>
  <si>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</si>
  <si>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</si>
  <si>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</si>
  <si>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</si>
  <si>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</si>
  <si>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</si>
  <si>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</si>
  <si>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</si>
  <si>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</si>
  <si>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</si>
  <si>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</si>
  <si>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</si>
  <si>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</si>
  <si>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</si>
  <si>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</si>
  <si>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</si>
  <si>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</si>
  <si>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</si>
  <si>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</si>
  <si>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</si>
  <si>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</si>
  <si>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</si>
  <si>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</si>
  <si>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</si>
  <si>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</si>
  <si>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</si>
  <si>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</si>
  <si>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</si>
  <si>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</si>
  <si>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</si>
  <si>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</si>
  <si>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</si>
  <si>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</si>
  <si>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</si>
  <si>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</si>
  <si>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</si>
  <si>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</si>
  <si>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</si>
  <si>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</si>
  <si>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</si>
  <si>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</si>
  <si>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</si>
  <si>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</si>
  <si>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</si>
  <si>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</si>
  <si>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</si>
  <si>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</si>
  <si>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</si>
  <si>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</si>
  <si>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</si>
  <si>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</si>
  <si>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</si>
  <si>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</si>
  <si>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</si>
  <si>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</si>
  <si>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</si>
  <si>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</si>
  <si>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</si>
  <si>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</si>
  <si>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</si>
  <si>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</si>
  <si>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</si>
  <si>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</si>
  <si>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</si>
  <si>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</si>
  <si>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</si>
  <si>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</si>
  <si>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</si>
  <si>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</si>
  <si>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</si>
  <si>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</si>
  <si>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</si>
  <si>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</si>
  <si>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</si>
  <si>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</si>
  <si>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</si>
  <si>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</si>
  <si>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</si>
  <si>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</si>
  <si>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</si>
  <si>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</si>
  <si>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</si>
  <si>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</si>
  <si>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</si>
  <si>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</si>
  <si>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</si>
  <si>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</si>
  <si>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</si>
  <si>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</si>
  <si>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</si>
  <si>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</si>
  <si>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</si>
  <si>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</si>
  <si>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</si>
  <si>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</si>
  <si>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</si>
  <si>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</si>
  <si>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</si>
  <si>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</si>
  <si>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</si>
  <si>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</si>
  <si>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</si>
  <si>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</si>
  <si>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</si>
  <si>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</si>
  <si>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</si>
  <si>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</si>
  <si>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</si>
  <si>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</si>
  <si>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</si>
  <si>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</si>
  <si>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</si>
  <si>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</si>
  <si>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</si>
  <si>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</si>
  <si>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</si>
  <si>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</si>
  <si>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</si>
  <si>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</si>
  <si>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</si>
  <si>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</si>
  <si>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</si>
  <si>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</si>
  <si>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</si>
  <si>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</si>
  <si>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</si>
  <si>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</si>
  <si>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</si>
  <si>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</si>
  <si>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</si>
  <si>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</si>
  <si>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</si>
  <si>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</si>
  <si>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</si>
  <si>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</si>
  <si>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</si>
  <si>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</si>
  <si>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</si>
  <si>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</si>
  <si>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</si>
  <si>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</si>
  <si>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</si>
  <si>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</si>
  <si>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</si>
  <si>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</si>
  <si>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</si>
  <si>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</si>
  <si>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</si>
  <si>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</si>
  <si>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</si>
  <si>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</si>
  <si>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</si>
  <si>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</si>
  <si>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</si>
  <si>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</si>
  <si>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</si>
  <si>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</si>
  <si>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</si>
  <si>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</si>
  <si>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</si>
  <si>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</si>
  <si>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</si>
  <si>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</si>
  <si>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</si>
  <si>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</si>
  <si>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</si>
  <si>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</si>
  <si>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</si>
  <si>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</si>
  <si>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</si>
  <si>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</si>
  <si>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</si>
  <si>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</si>
  <si>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</si>
  <si>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</si>
  <si>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</si>
  <si>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</si>
  <si>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</si>
  <si>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</si>
  <si>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</si>
  <si>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</si>
  <si>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</si>
  <si>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</si>
  <si>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</si>
  <si>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</si>
  <si>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</si>
  <si>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</si>
  <si>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</si>
  <si>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</si>
  <si>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</si>
  <si>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</si>
  <si>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</si>
  <si>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</si>
  <si>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</si>
  <si>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</si>
  <si>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</si>
  <si>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</si>
  <si>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</si>
  <si>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</si>
  <si>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</si>
  <si>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</si>
  <si>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</si>
  <si>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</si>
  <si>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</si>
  <si>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</si>
  <si>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</si>
  <si>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</si>
  <si>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</si>
  <si>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</si>
  <si>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</si>
  <si>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</si>
  <si>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</si>
  <si>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</si>
  <si>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</si>
  <si>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</si>
  <si>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</si>
  <si>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</si>
  <si>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</si>
  <si>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</si>
  <si>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</si>
  <si>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</si>
  <si>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</si>
  <si>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</si>
  <si>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</si>
  <si>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</si>
  <si>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</si>
  <si>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</si>
  <si>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</si>
  <si>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</si>
  <si>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</si>
  <si>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</si>
  <si>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</si>
  <si>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</si>
  <si>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</si>
  <si>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</si>
  <si>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</si>
  <si>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</si>
  <si>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</si>
  <si>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</si>
  <si>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</si>
  <si>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</si>
  <si>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</si>
  <si>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</si>
  <si>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</si>
  <si>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</si>
  <si>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</si>
  <si>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</si>
  <si>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</si>
  <si>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</si>
  <si>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</si>
  <si>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</si>
  <si>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</si>
  <si>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</si>
  <si>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</si>
  <si>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</si>
  <si>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</si>
  <si>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</si>
  <si>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</si>
  <si>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</si>
  <si>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</si>
  <si>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</si>
  <si>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</si>
  <si>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</si>
  <si>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</si>
  <si>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</si>
  <si>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</si>
  <si>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</si>
  <si>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</si>
  <si>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</si>
  <si>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</si>
  <si>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</si>
  <si>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</si>
  <si>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</si>
  <si>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</si>
  <si>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</si>
  <si>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</si>
  <si>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</si>
  <si>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</si>
  <si>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</si>
  <si>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</si>
  <si>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</si>
  <si>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</si>
  <si>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</si>
  <si>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</si>
  <si>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</si>
  <si>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</si>
  <si>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</si>
  <si>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</si>
  <si>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</si>
  <si>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</si>
  <si>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</si>
  <si>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</si>
  <si>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</si>
  <si>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</si>
  <si>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</si>
  <si>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</si>
  <si>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</si>
  <si>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</si>
  <si>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</si>
  <si>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</si>
  <si>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</si>
  <si>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</si>
  <si>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</si>
  <si>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</si>
  <si>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</si>
  <si>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</si>
  <si>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</si>
  <si>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</si>
  <si>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</si>
  <si>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</si>
  <si>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</si>
  <si>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</si>
  <si>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</si>
  <si>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</si>
  <si>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</si>
  <si>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</si>
  <si>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</si>
  <si>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</si>
  <si>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</si>
  <si>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</si>
  <si>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</si>
  <si>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</si>
  <si>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</si>
  <si>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</si>
  <si>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</si>
  <si>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</si>
  <si>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</si>
  <si>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</si>
  <si>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</si>
  <si>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</si>
  <si>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</si>
  <si>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</si>
  <si>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</si>
  <si>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</si>
  <si>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</si>
  <si>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</si>
  <si>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</si>
  <si>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</si>
  <si>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</si>
  <si>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</si>
  <si>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</si>
  <si>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</si>
  <si>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</si>
  <si>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</si>
  <si>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</si>
  <si>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</si>
  <si>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</si>
  <si>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</si>
  <si>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</si>
  <si>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</si>
  <si>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</si>
  <si>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</si>
  <si>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</si>
  <si>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</si>
  <si>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</si>
  <si>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</si>
  <si>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</si>
  <si>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</si>
  <si>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</si>
  <si>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</si>
  <si>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</si>
  <si>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</si>
  <si>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</si>
  <si>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</si>
  <si>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</si>
  <si>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</si>
  <si>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</si>
  <si>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</si>
  <si>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</si>
  <si>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</si>
  <si>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</si>
  <si>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</si>
  <si>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</si>
  <si>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</si>
  <si>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</si>
  <si>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</si>
  <si>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</si>
  <si>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</si>
  <si>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</si>
  <si>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</si>
  <si>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</si>
  <si>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</si>
  <si>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</si>
  <si>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</si>
  <si>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</si>
  <si>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</si>
  <si>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</si>
  <si>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</si>
  <si>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</si>
  <si>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</si>
  <si>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</si>
  <si>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</si>
  <si>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</si>
  <si>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</si>
  <si>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</si>
  <si>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</si>
  <si>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</si>
  <si>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</si>
  <si>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</si>
  <si>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</si>
  <si>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</si>
  <si>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</si>
  <si>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</si>
  <si>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</si>
  <si>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</si>
  <si>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</si>
  <si>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</si>
  <si>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</si>
  <si>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</si>
  <si>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</si>
  <si>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</si>
  <si>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</si>
  <si>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</si>
  <si>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</si>
  <si>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</si>
  <si>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</si>
  <si>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</si>
  <si>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</si>
  <si>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</si>
  <si>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</si>
  <si>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</si>
  <si>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</si>
  <si>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</si>
  <si>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</si>
  <si>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</si>
  <si>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</si>
  <si>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</si>
  <si>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</si>
  <si>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</si>
  <si>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</si>
  <si>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</si>
  <si>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</si>
  <si>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</si>
  <si>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</si>
  <si>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</si>
  <si>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</si>
  <si>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</si>
  <si>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</si>
  <si>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</si>
  <si>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</si>
  <si>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</si>
  <si>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</si>
  <si>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</si>
  <si>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</si>
  <si>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</si>
  <si>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</si>
  <si>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</si>
  <si>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</si>
  <si>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</si>
  <si>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</si>
  <si>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</si>
  <si>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</si>
  <si>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</si>
  <si>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</si>
  <si>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</si>
  <si>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</si>
  <si>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</si>
  <si>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</si>
  <si>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</si>
  <si>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</si>
  <si>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</si>
  <si>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</si>
  <si>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</si>
  <si>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</si>
  <si>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</si>
  <si>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</si>
  <si>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</si>
  <si>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</si>
  <si>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</si>
  <si>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</si>
  <si>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</si>
  <si>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</si>
  <si>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</si>
  <si>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</si>
  <si>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</si>
  <si>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</si>
  <si>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</si>
  <si>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</si>
  <si>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</si>
  <si>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</si>
  <si>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</si>
  <si>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</si>
  <si>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</si>
  <si>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</si>
  <si>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</si>
  <si>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</si>
  <si>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</si>
  <si>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</si>
  <si>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</si>
  <si>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</si>
  <si>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</si>
  <si>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</si>
  <si>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</si>
  <si>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</si>
  <si>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</si>
  <si>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</si>
  <si>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</si>
  <si>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</si>
  <si>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</si>
  <si>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</si>
  <si>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</si>
  <si>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</si>
  <si>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</si>
  <si>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</si>
  <si>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</si>
  <si>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</si>
  <si>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</si>
  <si>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</si>
  <si>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</si>
  <si>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</si>
  <si>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</si>
  <si>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</si>
  <si>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</si>
  <si>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</si>
  <si>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</si>
  <si>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</si>
  <si>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</si>
  <si>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</si>
  <si>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</si>
  <si>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</si>
  <si>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</si>
  <si>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</si>
  <si>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</si>
  <si>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</si>
  <si>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</si>
  <si>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</si>
  <si>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</si>
  <si>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</si>
  <si>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</si>
  <si>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</si>
  <si>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</si>
  <si>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</si>
  <si>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</si>
  <si>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</si>
  <si>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</si>
  <si>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</si>
  <si>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</si>
  <si>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</si>
  <si>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</si>
  <si>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</si>
  <si>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</si>
  <si>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</si>
  <si>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</si>
  <si>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</si>
  <si>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</si>
  <si>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</si>
  <si>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</si>
  <si>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</si>
  <si>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</si>
  <si>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</si>
  <si>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</si>
  <si>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</si>
  <si>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</si>
  <si>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</si>
  <si>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</si>
  <si>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</si>
  <si>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</si>
  <si>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</si>
  <si>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</si>
  <si>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</si>
  <si>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</si>
  <si>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</si>
  <si>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</si>
  <si>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</si>
  <si>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</si>
  <si>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</si>
  <si>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</si>
  <si>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</si>
  <si>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</si>
  <si>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</si>
  <si>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</si>
  <si>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</si>
  <si>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</si>
  <si>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</si>
  <si>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</si>
  <si>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</si>
  <si>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</si>
  <si>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</si>
  <si>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</si>
  <si>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</si>
  <si>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</si>
  <si>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</si>
  <si>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</si>
  <si>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</si>
  <si>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</si>
  <si>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</si>
  <si>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</si>
  <si>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</si>
  <si>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</si>
  <si>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</si>
  <si>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</si>
  <si>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</si>
  <si>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</si>
  <si>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</si>
  <si>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</si>
  <si>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</si>
  <si>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</si>
  <si>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</si>
  <si>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</si>
  <si>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</si>
  <si>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</si>
  <si>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</si>
  <si>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</si>
  <si>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</si>
  <si>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</si>
  <si>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</si>
  <si>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</si>
  <si>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</si>
  <si>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</si>
  <si>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</si>
  <si>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</si>
  <si>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</si>
  <si>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</si>
  <si>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</si>
  <si>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</si>
  <si>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</si>
  <si>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</si>
  <si>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</si>
  <si>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</si>
  <si>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</si>
  <si>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</si>
  <si>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</si>
  <si>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</si>
  <si>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</si>
  <si>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</si>
  <si>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</si>
  <si>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</si>
  <si>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</si>
  <si>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</si>
  <si>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</si>
  <si>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</si>
  <si>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</si>
  <si>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</si>
  <si>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</si>
  <si>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</si>
  <si>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</si>
  <si>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</si>
  <si>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</si>
  <si>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</si>
  <si>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</si>
  <si>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</si>
  <si>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</si>
  <si>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</si>
  <si>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</si>
  <si>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</si>
  <si>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</si>
  <si>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</si>
  <si>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</si>
  <si>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</si>
  <si>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</si>
  <si>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</si>
  <si>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</si>
  <si>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</si>
  <si>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</si>
  <si>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</si>
  <si>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</si>
  <si>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</si>
  <si>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</si>
  <si>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</si>
  <si>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</si>
  <si>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</si>
  <si>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</si>
  <si>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</si>
  <si>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</si>
  <si>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</si>
  <si>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</si>
  <si>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</si>
  <si>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</si>
  <si>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</si>
  <si>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</si>
  <si>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</si>
  <si>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</si>
  <si>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</si>
  <si>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</si>
  <si>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</si>
  <si>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</si>
  <si>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</si>
  <si>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</si>
  <si>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</si>
  <si>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</si>
  <si>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</si>
  <si>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</si>
  <si>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</si>
  <si>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</si>
  <si>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</si>
  <si>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</si>
  <si>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</si>
  <si>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</si>
  <si>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</si>
  <si>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</si>
  <si>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</si>
  <si>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</si>
  <si>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</si>
  <si>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</si>
  <si>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</si>
  <si>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</si>
  <si>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</si>
  <si>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</si>
  <si>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</si>
  <si>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</si>
  <si>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</si>
  <si>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</si>
  <si>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</si>
  <si>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</si>
  <si>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</si>
  <si>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</si>
  <si>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</si>
  <si>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</si>
  <si>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</si>
  <si>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</si>
  <si>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</si>
  <si>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</si>
  <si>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</si>
  <si>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</si>
  <si>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</si>
  <si>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</si>
  <si>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</si>
  <si>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</si>
  <si>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</si>
  <si>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</si>
  <si>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</si>
  <si>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</si>
  <si>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</si>
  <si>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</si>
  <si>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</si>
  <si>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</si>
  <si>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</si>
  <si>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</si>
  <si>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</si>
  <si>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</si>
  <si>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</si>
  <si>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</si>
  <si>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</si>
  <si>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</si>
  <si>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</si>
  <si>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</si>
  <si>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</si>
  <si>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</si>
  <si>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</si>
  <si>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</si>
  <si>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</si>
  <si>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</si>
  <si>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</si>
  <si>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</si>
  <si>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</si>
  <si>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</si>
  <si>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</si>
  <si>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</si>
  <si>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</si>
  <si>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</si>
  <si>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</si>
  <si>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</si>
  <si>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</si>
  <si>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</si>
  <si>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</si>
  <si>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</si>
  <si>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</si>
  <si>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</si>
  <si>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</si>
  <si>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</si>
  <si>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</si>
  <si>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</si>
  <si>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</si>
  <si>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</si>
  <si>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</si>
  <si>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</si>
  <si>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</si>
  <si>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</si>
  <si>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</si>
  <si>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</si>
  <si>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</si>
  <si>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</si>
  <si>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</si>
  <si>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</si>
  <si>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</si>
  <si>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</si>
  <si>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</si>
  <si>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</si>
  <si>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</si>
  <si>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</si>
  <si>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</si>
  <si>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</si>
  <si>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</si>
  <si>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</si>
  <si>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</si>
  <si>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</si>
  <si>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</si>
  <si>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</si>
  <si>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</si>
  <si>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</si>
  <si>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</si>
  <si>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</si>
  <si>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</si>
  <si>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</si>
  <si>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</si>
  <si>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</si>
  <si>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</si>
  <si>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</si>
  <si>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</si>
  <si>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</si>
  <si>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</si>
  <si>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</si>
  <si>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</si>
  <si>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</si>
  <si>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</si>
  <si>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</si>
  <si>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</si>
  <si>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</si>
  <si>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</si>
  <si>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</si>
  <si>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</si>
  <si>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</si>
  <si>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</si>
  <si>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</si>
  <si>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</si>
  <si>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</si>
  <si>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</si>
  <si>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</si>
  <si>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</si>
  <si>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</si>
  <si>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</si>
  <si>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</si>
  <si>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</si>
  <si>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</si>
  <si>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</si>
  <si>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</si>
  <si>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</si>
  <si>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</si>
  <si>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</si>
  <si>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</si>
  <si>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</si>
  <si>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</si>
  <si>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</si>
  <si>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</si>
  <si>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</si>
  <si>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</si>
  <si>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</si>
  <si>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</si>
  <si>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</si>
  <si>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</si>
  <si>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</si>
  <si>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</si>
  <si>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</si>
  <si>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</si>
  <si>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</si>
  <si>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</si>
  <si>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</si>
  <si>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</si>
  <si>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</si>
  <si>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</si>
  <si>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</si>
  <si>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</si>
  <si>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</si>
  <si>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</si>
  <si>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</si>
  <si>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</si>
  <si>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</si>
  <si>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</si>
  <si>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</si>
  <si>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</si>
  <si>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</si>
  <si>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</si>
  <si>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</si>
  <si>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</si>
  <si>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</si>
  <si>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</si>
  <si>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</si>
  <si>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</si>
  <si>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</si>
  <si>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</si>
  <si>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</si>
  <si>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</si>
  <si>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</si>
  <si>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</si>
  <si>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</si>
  <si>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</si>
  <si>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</si>
  <si>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</si>
  <si>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</si>
  <si>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</si>
  <si>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</si>
  <si>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</si>
  <si>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</si>
  <si>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</si>
  <si>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</si>
  <si>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</si>
  <si>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</si>
  <si>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</si>
  <si>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</si>
  <si>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</si>
  <si>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</si>
  <si>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</si>
  <si>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</si>
  <si>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</si>
  <si>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</si>
  <si>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</si>
  <si>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</si>
  <si>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</si>
  <si>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</si>
  <si>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</si>
  <si>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</si>
  <si>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</si>
  <si>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</si>
  <si>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</si>
  <si>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</si>
  <si>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</si>
  <si>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</si>
  <si>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</si>
  <si>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</si>
  <si>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</si>
  <si>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</si>
  <si>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</si>
  <si>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</si>
  <si>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</si>
  <si>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</si>
  <si>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</si>
  <si>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</si>
  <si>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</si>
  <si>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</si>
  <si>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</si>
  <si>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</si>
  <si>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</si>
  <si>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</si>
  <si>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</si>
  <si>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</si>
  <si>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</si>
  <si>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</si>
  <si>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</si>
  <si>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</si>
  <si>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</si>
  <si>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</si>
  <si>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</si>
  <si>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</si>
  <si>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</si>
  <si>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</si>
  <si>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</si>
  <si>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</si>
  <si>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</si>
  <si>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</si>
  <si>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</si>
  <si>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</si>
  <si>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</si>
  <si>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</si>
  <si>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</si>
  <si>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</si>
  <si>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</si>
  <si>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</si>
  <si>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</si>
  <si>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</si>
  <si>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</si>
  <si>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</si>
  <si>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</si>
  <si>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</si>
  <si>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</si>
  <si>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</si>
  <si>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</si>
  <si>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</si>
  <si>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</si>
  <si>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</si>
  <si>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</si>
  <si>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</si>
  <si>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</si>
  <si>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</si>
  <si>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</si>
  <si>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</si>
  <si>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</si>
  <si>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</si>
  <si>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</si>
  <si>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</si>
  <si>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</si>
  <si>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</si>
  <si>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</si>
  <si>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</si>
  <si>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</si>
  <si>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</si>
  <si>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</si>
  <si>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</si>
  <si>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</si>
  <si>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</si>
  <si>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</si>
  <si>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</si>
  <si>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</si>
  <si>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</si>
  <si>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</si>
  <si>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</si>
  <si>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</si>
  <si>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</si>
  <si>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</si>
  <si>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</si>
  <si>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</si>
  <si>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</si>
  <si>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</si>
  <si>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</si>
  <si>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</si>
  <si>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</si>
  <si>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</si>
  <si>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</si>
  <si>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</si>
  <si>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</si>
  <si>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</si>
  <si>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</si>
  <si>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</si>
  <si>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</si>
  <si>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</si>
  <si>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</si>
  <si>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</si>
  <si>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</si>
  <si>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</si>
  <si>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</si>
  <si>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</si>
  <si>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</si>
  <si>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</si>
  <si>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</si>
  <si>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</si>
  <si>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</si>
  <si>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</si>
  <si>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</si>
  <si>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</si>
  <si>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</si>
  <si>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</si>
  <si>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</si>
  <si>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</si>
  <si>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</si>
  <si>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</si>
  <si>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</si>
  <si>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</si>
  <si>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</si>
  <si>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</si>
  <si>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</si>
  <si>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</si>
  <si>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</si>
  <si>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</si>
  <si>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</si>
  <si>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</si>
  <si>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</si>
  <si>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</si>
  <si>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</si>
  <si>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</si>
  <si>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</si>
  <si>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</si>
  <si>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</si>
  <si>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</si>
  <si>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</si>
  <si>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</si>
  <si>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</si>
  <si>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</si>
  <si>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</si>
  <si>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</si>
  <si>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</si>
  <si>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</si>
  <si>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</si>
  <si>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</si>
  <si>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</si>
  <si>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</si>
  <si>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</si>
  <si>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</si>
  <si>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</si>
  <si>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</si>
  <si>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</si>
  <si>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</si>
  <si>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</si>
  <si>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</si>
  <si>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</si>
  <si>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</si>
  <si>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</si>
  <si>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</si>
  <si>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</si>
  <si>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</si>
  <si>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</si>
  <si>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</si>
  <si>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</si>
  <si>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</si>
  <si>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</si>
  <si>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</si>
  <si>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</si>
  <si>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</si>
  <si>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</si>
  <si>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</si>
  <si>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</si>
  <si>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</si>
  <si>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</si>
  <si>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</si>
  <si>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</si>
  <si>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</si>
  <si>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</si>
  <si>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</si>
  <si>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</si>
  <si>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</si>
  <si>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</si>
  <si>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</si>
  <si>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</si>
  <si>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</si>
  <si>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</si>
  <si>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</si>
  <si>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</si>
  <si>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</si>
  <si>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</si>
  <si>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</si>
  <si>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</si>
  <si>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</si>
  <si>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</si>
  <si>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</si>
  <si>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</si>
  <si>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</si>
  <si>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</si>
  <si>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</si>
  <si>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</si>
  <si>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</si>
  <si>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</si>
  <si>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</si>
  <si>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</si>
  <si>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</si>
  <si>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</si>
  <si>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</si>
  <si>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</si>
  <si>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</si>
  <si>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</si>
  <si>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</si>
  <si>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</si>
  <si>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</si>
  <si>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</si>
  <si>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</si>
  <si>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</si>
  <si>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</si>
  <si>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</si>
  <si>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</si>
  <si>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</si>
  <si>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</si>
  <si>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</si>
  <si>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</si>
  <si>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</si>
  <si>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</si>
  <si>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</si>
  <si>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</si>
  <si>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</si>
  <si>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</si>
  <si>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</si>
  <si>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</si>
  <si>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</si>
  <si>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</si>
  <si>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</si>
  <si>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</si>
  <si>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</si>
  <si>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</si>
  <si>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</si>
  <si>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</si>
  <si>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</si>
  <si>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</si>
  <si>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</si>
  <si>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</si>
  <si>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</si>
  <si>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</si>
  <si>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</si>
  <si>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</si>
  <si>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</si>
  <si>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</si>
  <si>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</si>
  <si>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</si>
  <si>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</si>
  <si>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</si>
  <si>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</si>
  <si>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</si>
  <si>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</si>
  <si>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</si>
  <si>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</si>
  <si>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</si>
  <si>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</si>
  <si>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</si>
  <si>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</si>
  <si>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</si>
  <si>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</si>
  <si>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</si>
  <si>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</si>
  <si>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</si>
  <si>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</si>
  <si>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</si>
  <si>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</si>
  <si>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</si>
  <si>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</si>
  <si>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</si>
  <si>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</si>
  <si>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</si>
  <si>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</si>
  <si>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</si>
  <si>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</si>
  <si>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</si>
  <si>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</si>
  <si>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</si>
  <si>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</si>
  <si>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</si>
  <si>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</si>
  <si>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</si>
  <si>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</si>
  <si>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</si>
  <si>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</si>
  <si>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</si>
  <si>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</si>
  <si>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</si>
  <si>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</si>
  <si>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</si>
  <si>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</si>
  <si>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</si>
  <si>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</si>
  <si>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</si>
  <si>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</si>
  <si>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</si>
  <si>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</si>
  <si>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</si>
  <si>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</si>
  <si>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</si>
  <si>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</si>
  <si>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</si>
  <si>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</si>
  <si>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</si>
  <si>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</si>
  <si>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</si>
  <si>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</si>
  <si>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</si>
  <si>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</si>
  <si>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</si>
  <si>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</si>
  <si>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</si>
  <si>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</si>
  <si>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</si>
  <si>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</si>
  <si>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</si>
  <si>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</si>
  <si>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</si>
  <si>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</si>
  <si>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</si>
  <si>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</si>
  <si>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</si>
  <si>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</si>
  <si>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</si>
  <si>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</si>
  <si>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</si>
  <si>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</si>
  <si>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</si>
  <si>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</si>
  <si>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</si>
  <si>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</si>
  <si>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</si>
  <si>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</si>
  <si>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</si>
  <si>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</si>
  <si>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</si>
  <si>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</si>
  <si>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</si>
  <si>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</si>
  <si>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</si>
  <si>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</si>
  <si>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</si>
  <si>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</si>
  <si>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</si>
  <si>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</si>
  <si>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</si>
  <si>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</si>
  <si>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</si>
  <si>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</si>
  <si>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</si>
  <si>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</si>
  <si>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</si>
  <si>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</si>
  <si>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</si>
  <si>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</si>
  <si>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</si>
  <si>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</si>
  <si>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</si>
  <si>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</si>
  <si>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</si>
  <si>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</si>
  <si>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</si>
  <si>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</si>
  <si>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</si>
  <si>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</si>
  <si>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</si>
  <si>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</si>
  <si>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</si>
  <si>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</si>
  <si>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</si>
  <si>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</si>
  <si>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</si>
  <si>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</si>
  <si>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</si>
  <si>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</si>
  <si>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</si>
  <si>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</si>
  <si>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</si>
  <si>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</si>
  <si>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</si>
  <si>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</si>
  <si>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</si>
  <si>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</si>
  <si>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</si>
  <si>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</si>
  <si>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</si>
  <si>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</si>
  <si>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</si>
  <si>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</si>
  <si>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</si>
  <si>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</si>
  <si>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</si>
  <si>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</si>
  <si>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</si>
  <si>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</si>
  <si>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</si>
  <si>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</si>
  <si>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</si>
  <si>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</si>
  <si>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</si>
  <si>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</si>
  <si>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</si>
  <si>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</si>
  <si>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</si>
  <si>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</si>
  <si>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</si>
  <si>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</si>
  <si>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</si>
  <si>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</si>
  <si>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</si>
  <si>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</si>
  <si>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</si>
  <si>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</si>
  <si>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</si>
  <si>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</si>
  <si>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</si>
  <si>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</si>
  <si>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</si>
  <si>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</si>
  <si>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</si>
  <si>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</si>
  <si>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</si>
  <si>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</si>
  <si>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</si>
  <si>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</si>
  <si>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</si>
  <si>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</si>
  <si>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</si>
  <si>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</si>
  <si>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</si>
  <si>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</si>
  <si>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</si>
  <si>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</si>
  <si>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</si>
  <si>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</si>
  <si>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</si>
  <si>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</si>
  <si>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</si>
  <si>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</si>
  <si>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</si>
  <si>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</si>
  <si>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</si>
  <si>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</si>
  <si>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</si>
  <si>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</si>
  <si>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</si>
  <si>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</si>
  <si>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</si>
  <si>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</si>
  <si>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</si>
  <si>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</si>
  <si>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</si>
  <si>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</si>
  <si>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</si>
  <si>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</si>
  <si>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</si>
  <si>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</si>
  <si>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</si>
  <si>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</si>
  <si>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</si>
  <si>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</si>
  <si>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</si>
  <si>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</si>
  <si>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</si>
  <si>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</si>
  <si>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</si>
  <si>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</si>
  <si>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</si>
  <si>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</si>
  <si>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</si>
  <si>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</si>
  <si>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</si>
  <si>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</si>
  <si>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</si>
  <si>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</si>
  <si>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</si>
  <si>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</si>
  <si>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</si>
  <si>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</si>
  <si>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</si>
  <si>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</si>
  <si>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</si>
  <si>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</si>
  <si>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</si>
  <si>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</si>
  <si>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</si>
  <si>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</si>
  <si>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</si>
  <si>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</si>
  <si>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</si>
  <si>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</si>
  <si>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</si>
  <si>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</si>
  <si>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</si>
  <si>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</si>
  <si>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</si>
  <si>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</si>
  <si>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</si>
  <si>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</si>
  <si>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</si>
  <si>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</si>
  <si>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</si>
  <si>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</si>
  <si>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</si>
  <si>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</si>
  <si>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</si>
  <si>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</si>
  <si>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</si>
  <si>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</si>
  <si>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</si>
  <si>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</si>
  <si>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</si>
  <si>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</si>
  <si>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</si>
  <si>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</si>
  <si>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</si>
  <si>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</si>
  <si>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</si>
  <si>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</si>
  <si>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</si>
  <si>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</si>
  <si>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</si>
  <si>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</si>
  <si>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</si>
  <si>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</si>
  <si>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</si>
  <si>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</si>
  <si>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</si>
  <si>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</si>
  <si>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</si>
  <si>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</si>
  <si>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</si>
  <si>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</si>
  <si>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</si>
  <si>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</si>
  <si>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</si>
  <si>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</si>
  <si>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</si>
  <si>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</si>
  <si>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</si>
  <si>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</si>
  <si>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</si>
  <si>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</si>
  <si>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</si>
  <si>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</si>
  <si>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</si>
  <si>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</si>
  <si>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</si>
  <si>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</si>
  <si>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</si>
  <si>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</si>
  <si>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</si>
  <si>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</si>
  <si>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</si>
  <si>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</si>
  <si>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</si>
  <si>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</si>
  <si>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</si>
  <si>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</si>
  <si>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</si>
  <si>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</si>
  <si>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</si>
  <si>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</si>
  <si>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</si>
  <si>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</si>
  <si>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</si>
  <si>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</si>
  <si>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</si>
  <si>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</si>
  <si>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</si>
  <si>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</si>
  <si>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</si>
  <si>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</si>
  <si>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</si>
  <si>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</si>
  <si>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</si>
  <si>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</si>
  <si>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</si>
  <si>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</si>
  <si>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</si>
  <si>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</si>
  <si>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</si>
  <si>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</si>
  <si>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</si>
  <si>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</si>
  <si>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</si>
  <si>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</si>
  <si>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</si>
  <si>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</si>
  <si>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</si>
  <si>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</si>
  <si>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</si>
  <si>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</si>
  <si>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</si>
  <si>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</si>
  <si>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</si>
  <si>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</si>
  <si>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</si>
  <si>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</si>
  <si>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</si>
  <si>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</si>
  <si>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</si>
  <si>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</si>
  <si>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</si>
  <si>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</si>
  <si>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</si>
  <si>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</si>
  <si>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</si>
  <si>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</si>
  <si>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</si>
  <si>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</si>
  <si>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</si>
  <si>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</si>
  <si>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</si>
  <si>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</si>
  <si>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</si>
  <si>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</si>
  <si>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</si>
  <si>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</si>
  <si>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</si>
  <si>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</si>
  <si>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</si>
  <si>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</si>
  <si>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</si>
  <si>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</si>
  <si>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</si>
  <si>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</si>
  <si>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</si>
  <si>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</si>
  <si>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</si>
  <si>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</si>
  <si>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</si>
  <si>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</si>
  <si>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</si>
  <si>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</si>
  <si>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</si>
  <si>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</si>
  <si>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</si>
  <si>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</si>
  <si>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</si>
  <si>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</si>
  <si>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</si>
  <si>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</si>
  <si>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</si>
  <si>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</si>
  <si>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</si>
  <si>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</si>
  <si>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</si>
  <si>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</si>
  <si>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</si>
  <si>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</si>
  <si>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</si>
  <si>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</si>
  <si>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</si>
  <si>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</si>
  <si>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</si>
  <si>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</si>
  <si>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</si>
  <si>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</si>
  <si>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</si>
  <si>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</si>
  <si>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</si>
  <si>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</si>
  <si>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</si>
  <si>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</si>
  <si>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</si>
  <si>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</si>
  <si>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</si>
  <si>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</si>
  <si>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</si>
  <si>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</si>
  <si>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</si>
  <si>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</si>
  <si>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</si>
  <si>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</si>
  <si>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</si>
  <si>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</si>
  <si>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</si>
  <si>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</si>
  <si>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</si>
  <si>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</si>
  <si>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</si>
  <si>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</si>
  <si>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</si>
  <si>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</si>
  <si>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</si>
  <si>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</si>
  <si>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</si>
  <si>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</si>
  <si>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</si>
  <si>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</si>
  <si>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</si>
  <si>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</si>
  <si>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</si>
  <si>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</si>
  <si>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</si>
  <si>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</si>
  <si>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</si>
  <si>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</si>
  <si>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</si>
  <si>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</si>
  <si>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</si>
  <si>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</si>
  <si>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</si>
  <si>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</si>
  <si>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</si>
  <si>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</si>
  <si>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</si>
  <si>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</si>
  <si>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</si>
  <si>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</si>
  <si>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</si>
  <si>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</si>
  <si>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</si>
  <si>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</si>
  <si>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</si>
  <si>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</si>
  <si>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</si>
  <si>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</si>
  <si>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</si>
  <si>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</si>
  <si>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</si>
  <si>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</si>
  <si>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</si>
  <si>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</si>
  <si>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</si>
  <si>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</si>
  <si>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</si>
  <si>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</si>
  <si>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</si>
  <si>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</si>
  <si>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</si>
  <si>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</si>
  <si>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</si>
  <si>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</si>
  <si>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</si>
  <si>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</si>
  <si>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</si>
  <si>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</si>
  <si>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</si>
  <si>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</si>
  <si>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</si>
  <si>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</si>
  <si>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</si>
  <si>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</si>
  <si>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</si>
  <si>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</si>
  <si>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</si>
  <si>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</si>
  <si>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</si>
  <si>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</si>
  <si>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</si>
  <si>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</si>
  <si>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</si>
  <si>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</si>
  <si>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</si>
  <si>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</si>
  <si>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</si>
  <si>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</si>
  <si>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</si>
  <si>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</si>
  <si>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</si>
  <si>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</si>
  <si>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</si>
  <si>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</si>
  <si>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</si>
  <si>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</si>
  <si>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</si>
  <si>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</si>
  <si>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</si>
  <si>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</si>
  <si>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</si>
  <si>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</si>
  <si>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</si>
  <si>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</si>
  <si>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</si>
  <si>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</si>
  <si>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</si>
  <si>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</si>
  <si>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</si>
  <si>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</si>
  <si>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</si>
  <si>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</si>
  <si>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</si>
  <si>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</si>
  <si>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</si>
  <si>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</si>
  <si>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</si>
  <si>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</si>
  <si>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</si>
  <si>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</si>
  <si>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</si>
  <si>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</si>
  <si>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</si>
  <si>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</si>
  <si>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</si>
  <si>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</si>
  <si>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</si>
  <si>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</si>
  <si>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</si>
  <si>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</si>
  <si>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</si>
  <si>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</si>
  <si>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</si>
  <si>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</si>
  <si>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</si>
  <si>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</si>
  <si>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</si>
  <si>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</si>
  <si>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</si>
  <si>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</si>
  <si>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</si>
  <si>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</si>
  <si>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</si>
  <si>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</si>
  <si>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</si>
  <si>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</si>
  <si>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</si>
  <si>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</si>
  <si>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</si>
  <si>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</si>
  <si>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</si>
  <si>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</si>
  <si>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</si>
  <si>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</si>
  <si>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</si>
  <si>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</si>
  <si>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</si>
  <si>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</si>
  <si>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</si>
  <si>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</si>
  <si>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</si>
  <si>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</si>
  <si>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</si>
  <si>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</si>
  <si>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</si>
  <si>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</si>
  <si>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</si>
  <si>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</si>
  <si>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</si>
  <si>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</si>
  <si>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</si>
  <si>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</si>
  <si>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</si>
  <si>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</si>
  <si>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</si>
  <si>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</si>
  <si>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</si>
  <si>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</si>
  <si>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</si>
  <si>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</si>
  <si>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</si>
  <si>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</si>
  <si>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</si>
  <si>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</si>
  <si>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</si>
  <si>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</si>
  <si>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</si>
  <si>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</si>
  <si>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</si>
  <si>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</si>
  <si>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</si>
  <si>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</si>
  <si>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</si>
  <si>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</si>
  <si>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</si>
  <si>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</si>
  <si>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</si>
  <si>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</si>
  <si>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</si>
  <si>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</si>
  <si>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</si>
  <si>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</si>
  <si>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</si>
  <si>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</si>
  <si>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</si>
  <si>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</si>
  <si>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</si>
  <si>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</si>
  <si>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</si>
  <si>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</si>
  <si>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</si>
  <si>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</si>
  <si>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</si>
  <si>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</si>
  <si>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</si>
  <si>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</si>
  <si>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</si>
  <si>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</si>
  <si>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</si>
  <si>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</si>
  <si>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</si>
  <si>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</si>
  <si>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</si>
  <si>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</si>
  <si>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</si>
  <si>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</si>
  <si>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</si>
  <si>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</si>
  <si>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</si>
  <si>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</si>
  <si>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</si>
  <si>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</si>
  <si>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</si>
  <si>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</si>
  <si>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</si>
  <si>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</si>
  <si>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</si>
  <si>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</si>
  <si>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</si>
  <si>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</si>
  <si>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</si>
  <si>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</si>
  <si>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</si>
  <si>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</si>
  <si>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</si>
  <si>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</si>
  <si>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</si>
  <si>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</si>
  <si>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</si>
  <si>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</si>
  <si>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</si>
  <si>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</si>
  <si>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</si>
  <si>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</si>
  <si>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</si>
  <si>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</si>
  <si>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</si>
  <si>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</si>
  <si>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</si>
  <si>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</si>
  <si>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</si>
  <si>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</si>
  <si>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</si>
  <si>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</si>
  <si>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</si>
  <si>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</si>
  <si>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</si>
  <si>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</si>
  <si>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</si>
  <si>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</si>
  <si>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</si>
  <si>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</si>
  <si>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</si>
  <si>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</si>
  <si>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</si>
  <si>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</si>
  <si>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</si>
  <si>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</si>
  <si>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</si>
  <si>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</si>
  <si>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</si>
  <si>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</si>
  <si>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</si>
  <si>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</si>
  <si>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</si>
  <si>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</si>
  <si>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</si>
  <si>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</si>
  <si>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</si>
  <si>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</si>
  <si>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</si>
  <si>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</si>
  <si>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</si>
  <si>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</si>
  <si>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</si>
  <si>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</si>
  <si>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</si>
  <si>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</si>
  <si>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</si>
  <si>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</si>
  <si>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</si>
  <si>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</si>
  <si>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</si>
  <si>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</si>
  <si>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</si>
  <si>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</si>
  <si>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</si>
  <si>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</si>
  <si>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</si>
  <si>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</si>
  <si>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</si>
  <si>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</si>
  <si>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</si>
  <si>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</si>
  <si>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</si>
  <si>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</si>
  <si>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</si>
  <si>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</si>
  <si>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</si>
  <si>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</si>
  <si>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</si>
  <si>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</si>
  <si>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</si>
  <si>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</si>
  <si>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</si>
  <si>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</si>
  <si>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</si>
  <si>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</si>
  <si>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</si>
  <si>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</si>
  <si>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</si>
  <si>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</si>
  <si>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</si>
  <si>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</si>
  <si>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</si>
  <si>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</si>
  <si>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</si>
  <si>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</si>
  <si>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</si>
  <si>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</si>
  <si>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</si>
  <si>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</si>
  <si>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</si>
  <si>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</si>
  <si>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</si>
  <si>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</si>
  <si>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</si>
  <si>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</si>
  <si>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</si>
  <si>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</si>
  <si>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</si>
  <si>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</si>
  <si>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</si>
  <si>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</si>
  <si>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</si>
  <si>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</si>
  <si>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</si>
  <si>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</si>
  <si>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</si>
  <si>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</si>
  <si>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</si>
  <si>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</si>
  <si>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</si>
  <si>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</si>
  <si>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</si>
  <si>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</si>
  <si>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</si>
  <si>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</si>
  <si>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</si>
  <si>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</si>
  <si>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</si>
  <si>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</si>
  <si>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</si>
  <si>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</si>
  <si>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</si>
  <si>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</si>
  <si>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</si>
  <si>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</si>
  <si>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</si>
  <si>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</si>
  <si>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</si>
  <si>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</si>
  <si>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</si>
  <si>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</si>
  <si>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</si>
  <si>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</si>
  <si>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</si>
  <si>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</si>
  <si>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</si>
  <si>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</si>
  <si>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</si>
  <si>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</si>
  <si>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</si>
  <si>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</si>
  <si>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</si>
  <si>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</si>
  <si>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</si>
  <si>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</si>
  <si>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</si>
  <si>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</si>
  <si>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</si>
  <si>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</si>
  <si>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</si>
  <si>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</si>
  <si>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</si>
  <si>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</si>
  <si>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</si>
  <si>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</si>
  <si>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</si>
  <si>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</si>
  <si>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</si>
  <si>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</si>
  <si>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</si>
  <si>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</si>
  <si>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</si>
  <si>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</si>
  <si>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</si>
  <si>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</si>
  <si>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</si>
  <si>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</si>
  <si>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</si>
  <si>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</si>
  <si>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</si>
  <si>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</si>
  <si>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</si>
  <si>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</si>
  <si>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</si>
  <si>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</si>
  <si>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</si>
  <si>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</si>
  <si>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</si>
  <si>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</si>
  <si>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</si>
  <si>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</si>
  <si>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</si>
  <si>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</si>
  <si>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</si>
  <si>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</si>
  <si>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</si>
  <si>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</si>
  <si>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</si>
  <si>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</si>
  <si>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</si>
  <si>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</si>
  <si>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</si>
  <si>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</si>
  <si>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</si>
  <si>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</si>
  <si>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</si>
  <si>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</si>
  <si>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</si>
  <si>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</si>
  <si>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</si>
  <si>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</si>
  <si>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</si>
  <si>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</si>
  <si>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</si>
  <si>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</si>
  <si>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</si>
  <si>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</si>
  <si>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</si>
  <si>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</si>
  <si>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</si>
  <si>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</si>
  <si>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</si>
  <si>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</si>
  <si>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</si>
  <si>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</si>
  <si>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</si>
  <si>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</si>
  <si>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</si>
  <si>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</si>
  <si>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</si>
  <si>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</si>
  <si>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</si>
  <si>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</si>
  <si>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</si>
  <si>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</si>
  <si>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</si>
  <si>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</si>
  <si>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</si>
  <si>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</si>
  <si>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</si>
  <si>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</si>
  <si>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</si>
  <si>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</si>
  <si>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</si>
  <si>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</si>
  <si>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</si>
  <si>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</si>
  <si>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</si>
  <si>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</si>
  <si>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</si>
  <si>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</si>
  <si>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</si>
  <si>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</si>
  <si>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</si>
  <si>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</si>
  <si>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</si>
  <si>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</si>
  <si>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</si>
  <si>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</si>
  <si>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</si>
  <si>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</si>
  <si>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</si>
  <si>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</si>
  <si>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</si>
  <si>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</si>
  <si>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</si>
  <si>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</si>
  <si>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</si>
  <si>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</si>
  <si>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</si>
  <si>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</si>
  <si>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</si>
  <si>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</si>
  <si>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</si>
  <si>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</si>
  <si>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</si>
  <si>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</si>
  <si>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</si>
  <si>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</si>
  <si>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</si>
  <si>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</si>
  <si>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</si>
  <si>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</si>
  <si>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</si>
  <si>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</si>
  <si>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</si>
  <si>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</si>
  <si>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</si>
  <si>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</si>
  <si>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</si>
  <si>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</si>
  <si>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</si>
  <si>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</si>
  <si>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</si>
  <si>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</si>
  <si>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</si>
  <si>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</si>
  <si>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</si>
  <si>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</si>
  <si>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</si>
  <si>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</si>
  <si>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</si>
  <si>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</si>
  <si>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</si>
  <si>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</si>
  <si>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</si>
  <si>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</si>
  <si>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</si>
  <si>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</si>
  <si>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</si>
  <si>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</si>
  <si>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</si>
  <si>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</si>
  <si>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</si>
  <si>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</si>
  <si>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</si>
  <si>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</si>
  <si>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</si>
  <si>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</si>
  <si>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</si>
  <si>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</si>
  <si>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</si>
  <si>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</si>
  <si>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</si>
  <si>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</si>
  <si>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</si>
  <si>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</si>
  <si>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</si>
  <si>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</si>
  <si>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</si>
  <si>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</si>
  <si>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</si>
  <si>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</si>
  <si>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</si>
  <si>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</si>
  <si>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</si>
  <si>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</si>
  <si>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</si>
  <si>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</si>
  <si>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</si>
  <si>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</si>
  <si>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</si>
  <si>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</si>
  <si>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</si>
  <si>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</si>
  <si>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</si>
  <si>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</si>
  <si>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</si>
  <si>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</si>
  <si>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</si>
  <si>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</si>
  <si>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</si>
  <si>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</si>
  <si>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</si>
  <si>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</si>
  <si>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</si>
  <si>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</si>
  <si>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</si>
  <si>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</si>
  <si>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</si>
  <si>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</si>
  <si>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</si>
  <si>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</si>
  <si>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</si>
  <si>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</si>
  <si>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</si>
  <si>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</si>
  <si>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</si>
  <si>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</si>
  <si>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</si>
  <si>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</si>
  <si>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</si>
  <si>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</si>
  <si>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</si>
  <si>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</si>
  <si>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</si>
  <si>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</si>
  <si>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</si>
  <si>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</si>
  <si>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</si>
  <si>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</si>
  <si>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</si>
  <si>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</si>
  <si>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</si>
  <si>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</si>
  <si>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</si>
  <si>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</si>
  <si>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</si>
  <si>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</si>
  <si>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</si>
  <si>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</si>
  <si>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</si>
  <si>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</si>
  <si>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</si>
  <si>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</si>
  <si>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</si>
  <si>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</si>
  <si>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</si>
  <si>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</si>
  <si>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</si>
  <si>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</si>
  <si>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</si>
  <si>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</si>
  <si>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</si>
  <si>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</si>
  <si>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</si>
  <si>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</si>
  <si>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</si>
  <si>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</si>
  <si>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</si>
  <si>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</si>
  <si>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</si>
  <si>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</si>
  <si>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</si>
  <si>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</si>
  <si>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</si>
  <si>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</si>
  <si>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</si>
  <si>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</si>
  <si>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</si>
  <si>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</si>
  <si>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</si>
  <si>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</si>
  <si>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</si>
  <si>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</si>
  <si>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</si>
  <si>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</si>
  <si>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</si>
  <si>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</si>
  <si>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</si>
  <si>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</si>
  <si>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</si>
  <si>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</si>
  <si>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</si>
  <si>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</si>
  <si>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</si>
  <si>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</si>
  <si>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</si>
  <si>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</si>
  <si>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</si>
  <si>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</si>
  <si>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</si>
  <si>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</si>
  <si>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</si>
  <si>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</si>
  <si>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</si>
  <si>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</si>
  <si>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</si>
  <si>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</si>
  <si>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</si>
  <si>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</si>
  <si>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</si>
  <si>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</si>
  <si>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</si>
  <si>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</si>
  <si>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</si>
  <si>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</si>
  <si>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</si>
  <si>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</si>
  <si>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</si>
  <si>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</si>
  <si>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</si>
  <si>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</si>
  <si>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</si>
  <si>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</si>
  <si>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</si>
  <si>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</si>
  <si>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</si>
  <si>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</si>
  <si>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</si>
  <si>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</si>
  <si>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</si>
  <si>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</si>
  <si>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</si>
  <si>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</si>
  <si>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</si>
  <si>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</si>
  <si>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</si>
  <si>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</si>
  <si>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</si>
  <si>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</si>
  <si>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</si>
  <si>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</si>
  <si>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</si>
  <si>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</si>
  <si>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</si>
  <si>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</si>
  <si>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</si>
  <si>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</si>
  <si>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</si>
  <si>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</si>
  <si>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</si>
  <si>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</si>
  <si>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</si>
  <si>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</si>
  <si>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</si>
  <si>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</si>
  <si>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</si>
  <si>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</si>
  <si>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</si>
  <si>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</si>
  <si>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</si>
  <si>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</si>
  <si>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</si>
  <si>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</si>
  <si>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</si>
  <si>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</si>
  <si>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</si>
  <si>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</si>
  <si>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</si>
  <si>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</si>
  <si>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</si>
  <si>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</si>
  <si>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</si>
  <si>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</si>
  <si>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</si>
  <si>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</si>
  <si>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</si>
  <si>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</si>
  <si>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</si>
  <si>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</si>
  <si>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</si>
  <si>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</si>
  <si>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</si>
  <si>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</si>
  <si>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</si>
  <si>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</si>
  <si>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</si>
  <si>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</si>
  <si>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</si>
  <si>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</si>
  <si>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</si>
  <si>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</si>
  <si>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</si>
  <si>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</si>
  <si>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</si>
  <si>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</si>
  <si>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</si>
  <si>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</si>
  <si>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</si>
  <si>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</si>
  <si>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</si>
  <si>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</si>
  <si>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</si>
  <si>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</si>
  <si>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</si>
  <si>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</si>
  <si>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</si>
  <si>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</si>
  <si>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</si>
  <si>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</si>
  <si>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</si>
  <si>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</si>
  <si>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</si>
  <si>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</si>
  <si>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</si>
  <si>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</si>
  <si>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</si>
  <si>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</si>
  <si>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</si>
  <si>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</si>
  <si>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</si>
  <si>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</si>
  <si>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</si>
  <si>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</si>
  <si>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</si>
  <si>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</si>
  <si>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</si>
  <si>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</si>
  <si>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</si>
  <si>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</si>
  <si>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</si>
  <si>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</si>
  <si>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</si>
  <si>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</si>
  <si>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</si>
  <si>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</si>
  <si>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</si>
  <si>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</si>
  <si>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</si>
  <si>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</si>
  <si>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</si>
  <si>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</si>
  <si>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</si>
  <si>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</si>
  <si>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</si>
  <si>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</si>
  <si>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</si>
  <si>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</si>
  <si>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</si>
  <si>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</si>
  <si>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</si>
  <si>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</si>
  <si>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</si>
  <si>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</si>
  <si>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</si>
  <si>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</si>
  <si>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</si>
  <si>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</si>
  <si>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</si>
  <si>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</si>
  <si>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</si>
  <si>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</si>
  <si>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</si>
  <si>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</si>
  <si>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</si>
  <si>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</si>
  <si>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</si>
  <si>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</si>
  <si>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</si>
  <si>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</si>
  <si>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</si>
  <si>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</si>
  <si>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</si>
  <si>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</si>
  <si>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</si>
  <si>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</si>
  <si>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</si>
  <si>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</si>
  <si>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</si>
  <si>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</si>
  <si>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</si>
  <si>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</si>
  <si>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</si>
  <si>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</si>
  <si>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</si>
  <si>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</si>
  <si>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</si>
  <si>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</si>
  <si>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</si>
  <si>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</si>
  <si>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</si>
  <si>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</si>
  <si>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</si>
  <si>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</si>
  <si>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</si>
  <si>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</si>
  <si>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</si>
  <si>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</si>
  <si>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</si>
  <si>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</si>
  <si>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</si>
  <si>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</si>
  <si>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</si>
  <si>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</si>
  <si>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</si>
  <si>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</si>
  <si>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</si>
  <si>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</si>
  <si>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</si>
  <si>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</si>
  <si>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</si>
  <si>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</si>
  <si>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</si>
  <si>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</si>
  <si>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</si>
  <si>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</si>
  <si>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</si>
  <si>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</si>
  <si>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</si>
  <si>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</si>
  <si>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</si>
  <si>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</si>
  <si>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</si>
  <si>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</si>
  <si>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</si>
  <si>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</si>
  <si>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</si>
  <si>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</si>
  <si>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</si>
  <si>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</si>
  <si>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</si>
  <si>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</si>
  <si>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</si>
  <si>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</si>
  <si>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</si>
  <si>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</si>
  <si>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</si>
  <si>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</si>
  <si>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</si>
  <si>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</si>
  <si>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</si>
  <si>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</si>
  <si>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</si>
  <si>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</si>
  <si>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</si>
  <si>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</si>
  <si>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</si>
  <si>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</si>
  <si>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</si>
  <si>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</si>
  <si>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</si>
  <si>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</si>
  <si>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</si>
  <si>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</si>
  <si>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</si>
  <si>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</si>
  <si>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</si>
  <si>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</si>
  <si>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</si>
  <si>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</si>
  <si>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</si>
  <si>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</si>
  <si>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</si>
  <si>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</si>
  <si>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</si>
  <si>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</si>
  <si>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</si>
  <si>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</si>
  <si>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</si>
  <si>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</si>
  <si>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</si>
  <si>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</si>
  <si>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</si>
  <si>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</si>
  <si>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</si>
  <si>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</si>
  <si>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</si>
  <si>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</si>
  <si>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</si>
  <si>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</si>
  <si>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</si>
  <si>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</si>
  <si>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</si>
  <si>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</si>
  <si>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</si>
  <si>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</si>
  <si>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</si>
  <si>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</si>
  <si>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</si>
  <si>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</si>
  <si>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</si>
  <si>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</si>
  <si>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</si>
  <si>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</si>
  <si>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</si>
  <si>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</si>
  <si>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</si>
  <si>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</si>
  <si>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</si>
  <si>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</si>
  <si>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</si>
  <si>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</si>
  <si>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</si>
  <si>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</si>
  <si>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</si>
  <si>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</si>
  <si>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</si>
  <si>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</si>
  <si>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</si>
  <si>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</si>
  <si>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</si>
  <si>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</si>
  <si>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</si>
  <si>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</si>
  <si>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</si>
  <si>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</si>
  <si>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</si>
  <si>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</si>
  <si>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</si>
  <si>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</si>
  <si>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</si>
  <si>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</si>
  <si>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</si>
  <si>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</si>
  <si>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</si>
  <si>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</si>
  <si>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</si>
  <si>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</si>
  <si>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</si>
  <si>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</si>
  <si>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</si>
  <si>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</si>
  <si>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</si>
  <si>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</si>
  <si>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</si>
  <si>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</si>
  <si>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</si>
  <si>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</si>
  <si>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</si>
  <si>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</si>
  <si>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</si>
  <si>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</si>
  <si>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</si>
  <si>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</si>
  <si>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</si>
  <si>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</si>
  <si>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</si>
  <si>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</si>
  <si>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</si>
  <si>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</si>
  <si>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</si>
  <si>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</si>
  <si>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</si>
  <si>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</si>
  <si>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</si>
  <si>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</si>
  <si>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</si>
  <si>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</si>
  <si>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</si>
  <si>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</si>
  <si>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</si>
  <si>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</si>
  <si>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</si>
  <si>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</si>
  <si>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</si>
  <si>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</si>
  <si>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</si>
  <si>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</si>
  <si>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</si>
  <si>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</si>
  <si>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</si>
  <si>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</si>
  <si>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</si>
  <si>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</si>
  <si>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</si>
  <si>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</si>
  <si>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</si>
  <si>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</si>
  <si>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</si>
  <si>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</si>
  <si>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</si>
  <si>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</si>
  <si>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</si>
  <si>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</si>
  <si>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</si>
  <si>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</si>
  <si>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</si>
  <si>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</si>
  <si>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</si>
  <si>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</si>
  <si>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</si>
  <si>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</si>
  <si>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</si>
  <si>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</si>
  <si>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</si>
  <si>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</si>
  <si>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</si>
  <si>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</si>
  <si>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</si>
  <si>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</si>
  <si>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</si>
  <si>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</si>
  <si>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</si>
  <si>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</si>
  <si>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</si>
  <si>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</si>
  <si>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</si>
  <si>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</si>
  <si>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</si>
  <si>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</si>
  <si>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</si>
  <si>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</si>
  <si>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</si>
  <si>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</si>
  <si>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</si>
  <si>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</si>
  <si>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</si>
  <si>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</si>
  <si>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</si>
  <si>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</si>
  <si>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</si>
  <si>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</si>
  <si>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</si>
  <si>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</si>
  <si>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</si>
  <si>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</si>
  <si>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</si>
  <si>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</si>
  <si>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</si>
  <si>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</si>
  <si>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</si>
  <si>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</si>
  <si>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</si>
  <si>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</si>
  <si>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</si>
  <si>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</si>
  <si>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</si>
  <si>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</si>
  <si>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</si>
  <si>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</si>
  <si>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</si>
  <si>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</si>
  <si>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</si>
  <si>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</si>
  <si>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</si>
  <si>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</si>
  <si>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</si>
  <si>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</si>
  <si>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</si>
  <si>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</si>
  <si>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</si>
  <si>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</si>
  <si>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</si>
  <si>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</si>
  <si>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</si>
  <si>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</si>
  <si>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</si>
  <si>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</si>
  <si>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</si>
  <si>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</si>
  <si>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</si>
  <si>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</si>
  <si>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</si>
  <si>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</si>
  <si>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</si>
  <si>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</si>
  <si>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</si>
  <si>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</si>
  <si>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</si>
  <si>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</si>
  <si>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</si>
  <si>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</si>
  <si>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</si>
  <si>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</si>
  <si>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</si>
  <si>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</si>
  <si>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</si>
  <si>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</si>
  <si>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</si>
  <si>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</si>
  <si>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</si>
  <si>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</si>
  <si>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</si>
  <si>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</si>
  <si>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</si>
  <si>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</si>
  <si>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</si>
  <si>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</si>
  <si>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</si>
  <si>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</si>
  <si>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</si>
  <si>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</si>
  <si>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</si>
  <si>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</si>
  <si>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</si>
  <si>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</si>
  <si>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</si>
  <si>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</si>
  <si>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</si>
  <si>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</si>
  <si>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</si>
  <si>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</si>
  <si>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</si>
  <si>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</si>
  <si>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</si>
  <si>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</si>
  <si>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</si>
  <si>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</si>
  <si>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</si>
  <si>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</si>
  <si>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</si>
  <si>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</si>
  <si>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</si>
  <si>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</si>
  <si>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</si>
  <si>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</si>
  <si>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</si>
  <si>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</si>
  <si>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</si>
  <si>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</si>
  <si>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</si>
  <si>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</si>
  <si>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</si>
  <si>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</si>
  <si>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</si>
  <si>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</si>
  <si>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</si>
  <si>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</si>
  <si>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</si>
  <si>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</si>
  <si>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</si>
  <si>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</si>
  <si>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</si>
  <si>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</si>
  <si>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</si>
  <si>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</si>
  <si>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</si>
  <si>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</si>
  <si>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</si>
  <si>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</si>
  <si>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</si>
  <si>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</si>
  <si>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</si>
  <si>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</si>
  <si>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</si>
  <si>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</si>
  <si>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</si>
  <si>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</si>
  <si>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</si>
  <si>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</si>
  <si>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</si>
  <si>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</si>
  <si>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</si>
  <si>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</si>
  <si>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</si>
  <si>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</si>
  <si>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</si>
  <si>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</si>
  <si>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</si>
  <si>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</si>
  <si>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</si>
  <si>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</si>
  <si>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</si>
  <si>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</si>
  <si>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</si>
  <si>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</si>
  <si>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</si>
  <si>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</si>
  <si>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</si>
  <si>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</si>
  <si>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</si>
  <si>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</si>
  <si>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</si>
  <si>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</si>
  <si>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</si>
  <si>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</si>
  <si>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</si>
  <si>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</si>
  <si>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</si>
  <si>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</si>
  <si>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</si>
  <si>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</si>
  <si>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</si>
  <si>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</si>
  <si>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</si>
  <si>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</si>
  <si>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</si>
  <si>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</si>
  <si>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</si>
  <si>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</si>
  <si>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</si>
  <si>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</si>
  <si>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</si>
  <si>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</si>
  <si>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</si>
  <si>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</si>
  <si>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</si>
  <si>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</si>
  <si>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</si>
  <si>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</si>
  <si>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</si>
  <si>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</si>
  <si>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</si>
  <si>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</si>
  <si>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</si>
  <si>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</si>
  <si>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</si>
  <si>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</si>
  <si>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</si>
  <si>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</si>
  <si>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</si>
  <si>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</si>
  <si>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</si>
  <si>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</si>
  <si>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</si>
  <si>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</si>
  <si>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</si>
  <si>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</si>
  <si>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</si>
  <si>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</si>
  <si>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</si>
  <si>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</si>
  <si>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</si>
  <si>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</si>
  <si>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</si>
  <si>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</si>
  <si>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</si>
  <si>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</si>
  <si>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</si>
  <si>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</si>
  <si>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</si>
  <si>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</si>
  <si>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</si>
  <si>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</si>
  <si>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</si>
  <si>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</si>
  <si>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</si>
  <si>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</si>
  <si>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</si>
  <si>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</si>
  <si>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</si>
  <si>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</si>
  <si>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</si>
  <si>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</si>
  <si>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</si>
  <si>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</si>
  <si>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</si>
  <si>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</si>
  <si>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</si>
  <si>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</si>
  <si>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</si>
  <si>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</si>
  <si>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</si>
  <si>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</si>
  <si>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</si>
  <si>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</si>
  <si>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</si>
  <si>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</si>
  <si>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</si>
  <si>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</si>
  <si>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</si>
  <si>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</si>
  <si>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</si>
  <si>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</si>
  <si>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</si>
  <si>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</si>
  <si>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</si>
  <si>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</si>
  <si>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</si>
  <si>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</si>
  <si>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</si>
  <si>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</si>
  <si>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</si>
  <si>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</si>
  <si>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</si>
  <si>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</si>
  <si>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</si>
  <si>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</si>
  <si>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</si>
  <si>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</si>
  <si>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</si>
  <si>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</si>
  <si>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</si>
  <si>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</si>
  <si>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</si>
  <si>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</si>
  <si>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</si>
  <si>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</si>
  <si>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</si>
  <si>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</si>
  <si>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</si>
  <si>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</si>
  <si>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</si>
  <si>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</si>
  <si>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</si>
  <si>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</si>
  <si>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</si>
  <si>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</si>
  <si>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</si>
  <si>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</si>
  <si>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</si>
  <si>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</si>
  <si>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</si>
  <si>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</si>
  <si>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</si>
  <si>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</si>
  <si>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</si>
  <si>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</si>
  <si>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</si>
  <si>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</si>
  <si>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</si>
  <si>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</si>
  <si>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</si>
  <si>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</si>
  <si>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</si>
  <si>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</si>
  <si>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</si>
  <si>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</si>
  <si>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</si>
  <si>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</si>
  <si>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</si>
  <si>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</si>
  <si>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</si>
  <si>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</si>
  <si>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</si>
  <si>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</si>
  <si>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</si>
  <si>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</si>
  <si>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</si>
  <si>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</si>
  <si>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</si>
  <si>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</si>
  <si>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</si>
  <si>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</si>
  <si>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</si>
  <si>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</si>
  <si>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</si>
  <si>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</si>
  <si>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</si>
  <si>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</si>
  <si>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</si>
  <si>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</si>
  <si>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</si>
  <si>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</si>
  <si>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</si>
  <si>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</si>
  <si>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</si>
  <si>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</si>
  <si>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</si>
  <si>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</si>
  <si>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</si>
  <si>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</si>
  <si>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</si>
  <si>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</si>
  <si>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</si>
  <si>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</si>
  <si>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</si>
  <si>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</si>
  <si>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</si>
  <si>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</si>
  <si>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</si>
  <si>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</si>
  <si>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</si>
  <si>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</si>
  <si>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</si>
  <si>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</si>
  <si>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</si>
  <si>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</si>
  <si>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</si>
  <si>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</si>
  <si>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</si>
  <si>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</si>
  <si>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</si>
  <si>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</si>
  <si>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</si>
  <si>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</si>
  <si>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</si>
  <si>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</si>
  <si>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</si>
  <si>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</si>
  <si>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</si>
  <si>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</si>
  <si>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</si>
  <si>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</si>
  <si>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</si>
  <si>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</si>
  <si>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</si>
  <si>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</si>
  <si>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</si>
  <si>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</si>
  <si>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</si>
  <si>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</si>
  <si>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</si>
  <si>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</si>
  <si>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</si>
  <si>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</si>
  <si>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</si>
  <si>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</si>
  <si>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</si>
  <si>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</si>
  <si>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</si>
  <si>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</si>
  <si>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</si>
  <si>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</si>
  <si>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</si>
  <si>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</si>
  <si>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</si>
  <si>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</si>
  <si>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</si>
  <si>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</si>
  <si>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</si>
  <si>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</si>
  <si>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</si>
  <si>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</si>
  <si>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</si>
  <si>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</si>
  <si>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</si>
  <si>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</si>
  <si>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</si>
  <si>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</si>
  <si>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</si>
  <si>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</si>
  <si>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</si>
  <si>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</si>
  <si>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</si>
  <si>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</si>
  <si>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</si>
  <si>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</si>
  <si>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</si>
  <si>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</si>
  <si>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</si>
  <si>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</si>
  <si>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</si>
  <si>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</si>
  <si>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</si>
  <si>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</si>
  <si>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</si>
  <si>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</si>
  <si>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</si>
  <si>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</si>
  <si>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</si>
  <si>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</si>
  <si>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</si>
  <si>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</si>
  <si>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</si>
  <si>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</si>
  <si>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</si>
  <si>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</si>
  <si>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</si>
  <si>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</si>
  <si>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</si>
  <si>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</si>
  <si>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</si>
  <si>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</si>
  <si>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</si>
  <si>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</si>
  <si>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</si>
  <si>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</si>
  <si>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</si>
  <si>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</si>
  <si>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</si>
  <si>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</si>
  <si>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</si>
  <si>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</si>
  <si>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</si>
  <si>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</si>
  <si>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</si>
  <si>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</si>
  <si>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</si>
  <si>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</si>
  <si>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</si>
  <si>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</si>
  <si>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</si>
  <si>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</si>
  <si>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</si>
  <si>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</si>
  <si>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</si>
  <si>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</si>
  <si>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</si>
  <si>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</si>
  <si>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</si>
  <si>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</si>
  <si>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</si>
  <si>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</si>
  <si>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</si>
  <si>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</si>
  <si>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</si>
  <si>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</si>
  <si>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</si>
  <si>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</si>
  <si>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</si>
  <si>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</si>
  <si>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</si>
  <si>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</si>
  <si>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</si>
  <si>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</si>
  <si>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</si>
  <si>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</si>
  <si>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</si>
  <si>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</si>
  <si>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</si>
  <si>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</si>
  <si>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</si>
  <si>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</si>
  <si>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</si>
  <si>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</si>
  <si>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</si>
  <si>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</si>
  <si>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</si>
  <si>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</si>
  <si>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</si>
  <si>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</si>
  <si>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</si>
  <si>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</si>
  <si>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</si>
  <si>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</si>
  <si>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</si>
  <si>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</si>
  <si>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</si>
  <si>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</si>
  <si>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</si>
  <si>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</si>
  <si>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</si>
  <si>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</si>
  <si>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</si>
  <si>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</si>
  <si>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</si>
  <si>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</si>
  <si>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</si>
  <si>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</si>
  <si>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</si>
  <si>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</si>
  <si>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</si>
  <si>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</si>
  <si>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</si>
  <si>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</si>
  <si>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</si>
  <si>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</si>
  <si>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</si>
  <si>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</si>
  <si>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</si>
  <si>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</si>
  <si>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</si>
  <si>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</si>
  <si>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</si>
  <si>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</si>
  <si>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</si>
  <si>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</si>
  <si>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</si>
  <si>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</si>
  <si>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</si>
  <si>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</si>
  <si>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</si>
  <si>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</si>
  <si>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</si>
  <si>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</si>
  <si>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</si>
  <si>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</si>
  <si>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</si>
  <si>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</si>
  <si>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</si>
  <si>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</si>
  <si>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</si>
  <si>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</si>
  <si>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</si>
  <si>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</si>
  <si>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</si>
  <si>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</si>
  <si>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</si>
  <si>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</si>
  <si>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</si>
  <si>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</si>
  <si>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</si>
  <si>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</si>
  <si>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</si>
  <si>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</si>
  <si>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</si>
  <si>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</si>
  <si>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</si>
  <si>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</si>
  <si>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</si>
  <si>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</si>
  <si>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</si>
  <si>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</si>
  <si>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</si>
  <si>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</si>
  <si>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</si>
  <si>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</si>
  <si>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</si>
  <si>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</si>
  <si>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</si>
  <si>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</si>
  <si>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</si>
  <si>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</si>
  <si>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</si>
  <si>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</si>
  <si>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</si>
  <si>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</si>
  <si>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</si>
  <si>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</si>
  <si>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</si>
  <si>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</si>
  <si>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</si>
  <si>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</si>
  <si>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</si>
  <si>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</si>
  <si>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</si>
  <si>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</si>
  <si>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</si>
  <si>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</si>
  <si>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</si>
  <si>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</si>
  <si>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</si>
  <si>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</si>
  <si>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</si>
  <si>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</si>
  <si>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</si>
  <si>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</si>
  <si>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</si>
  <si>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</si>
  <si>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</si>
  <si>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</si>
  <si>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</si>
  <si>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</si>
  <si>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</si>
  <si>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</si>
  <si>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</si>
  <si>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</si>
  <si>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</si>
  <si>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</si>
  <si>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</si>
  <si>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</si>
  <si>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</si>
  <si>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</si>
  <si>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</si>
  <si>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</si>
  <si>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</si>
  <si>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</si>
  <si>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</si>
  <si>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</si>
  <si>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</si>
  <si>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</si>
  <si>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</si>
  <si>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</si>
  <si>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</si>
  <si>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</si>
  <si>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</si>
  <si>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</si>
  <si>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</si>
  <si>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</si>
  <si>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</si>
  <si>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</si>
  <si>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</si>
  <si>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</si>
  <si>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</si>
  <si>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</si>
  <si>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</si>
  <si>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</si>
  <si>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</si>
  <si>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</si>
  <si>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</si>
  <si>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</si>
  <si>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</si>
  <si>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</si>
  <si>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</si>
  <si>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</si>
  <si>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</si>
  <si>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</si>
  <si>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</si>
  <si>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</si>
  <si>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</si>
  <si>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</si>
  <si>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</si>
  <si>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</si>
  <si>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</si>
  <si>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</si>
  <si>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</si>
  <si>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</si>
  <si>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</si>
  <si>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</si>
  <si>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</si>
  <si>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</si>
  <si>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</si>
  <si>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</si>
  <si>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</si>
  <si>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</si>
  <si>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</si>
  <si>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</si>
  <si>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</si>
  <si>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</si>
  <si>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</si>
  <si>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</si>
  <si>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</si>
  <si>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</si>
  <si>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</si>
  <si>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</si>
  <si>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</si>
  <si>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</si>
  <si>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</si>
  <si>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</si>
  <si>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</si>
  <si>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</si>
  <si>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</si>
  <si>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</si>
  <si>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</si>
  <si>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</si>
  <si>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</si>
  <si>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</si>
  <si>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</si>
  <si>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</si>
  <si>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</si>
  <si>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</si>
  <si>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</si>
  <si>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</si>
  <si>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</si>
  <si>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</si>
  <si>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</si>
  <si>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</si>
  <si>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</si>
  <si>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</si>
  <si>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</si>
  <si>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</si>
  <si>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</si>
  <si>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</si>
  <si>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</si>
  <si>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</si>
  <si>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</si>
  <si>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</si>
  <si>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</si>
  <si>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</si>
  <si>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</si>
  <si>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</si>
  <si>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</si>
  <si>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</si>
  <si>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</si>
  <si>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</si>
  <si>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</si>
  <si>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</si>
  <si>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</si>
  <si>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</si>
  <si>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</si>
  <si>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</si>
  <si>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</si>
  <si>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</si>
  <si>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</si>
  <si>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</si>
  <si>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</si>
  <si>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</si>
  <si>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</si>
  <si>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</si>
  <si>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</si>
  <si>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</si>
  <si>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</si>
  <si>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</si>
  <si>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</si>
  <si>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</si>
  <si>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</si>
  <si>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</si>
  <si>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</si>
  <si>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</si>
  <si>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</si>
  <si>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</si>
  <si>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</si>
  <si>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</si>
  <si>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</si>
  <si>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</si>
  <si>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</si>
  <si>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</si>
  <si>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</si>
  <si>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</si>
  <si>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</si>
  <si>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</si>
  <si>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</si>
  <si>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</si>
  <si>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</si>
  <si>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</si>
  <si>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</si>
  <si>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</si>
  <si>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</si>
  <si>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</si>
  <si>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</si>
  <si>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</si>
  <si>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</si>
  <si>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</si>
  <si>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</si>
  <si>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</si>
  <si>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</si>
  <si>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</si>
  <si>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</si>
  <si>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</si>
  <si>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</si>
  <si>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</si>
  <si>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</si>
  <si>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</si>
  <si>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</si>
  <si>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</si>
  <si>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</si>
  <si>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</si>
  <si>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</si>
  <si>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</si>
  <si>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</si>
  <si>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</si>
  <si>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</si>
  <si>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</si>
  <si>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</si>
  <si>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</si>
  <si>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</si>
  <si>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</si>
  <si>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</si>
  <si>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</si>
  <si>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</si>
  <si>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</si>
  <si>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</si>
  <si>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</si>
  <si>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</si>
  <si>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</si>
  <si>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</si>
  <si>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</si>
  <si>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</si>
  <si>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</si>
  <si>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</si>
  <si>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</si>
  <si>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</si>
  <si>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</si>
  <si>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</si>
  <si>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</si>
  <si>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</si>
  <si>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</si>
  <si>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</si>
  <si>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</si>
  <si>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</si>
  <si>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</si>
  <si>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</si>
  <si>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</si>
  <si>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</si>
  <si>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</si>
  <si>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</si>
  <si>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</si>
  <si>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</si>
  <si>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</si>
  <si>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</si>
  <si>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</si>
  <si>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</si>
  <si>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</si>
  <si>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</si>
  <si>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</si>
  <si>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</si>
  <si>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</si>
  <si>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</si>
  <si>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</si>
  <si>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</si>
  <si>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</si>
  <si>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</si>
  <si>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</si>
  <si>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</si>
  <si>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</si>
  <si>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</si>
  <si>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</si>
  <si>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</si>
  <si>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</si>
  <si>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</si>
  <si>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</si>
  <si>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</si>
  <si>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</si>
  <si>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</si>
  <si>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</si>
  <si>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</si>
  <si>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</si>
  <si>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</si>
  <si>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</si>
  <si>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</si>
  <si>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</si>
  <si>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</si>
  <si>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</si>
  <si>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</si>
  <si>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</si>
  <si>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</si>
  <si>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</si>
  <si>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</si>
  <si>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</si>
  <si>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</si>
  <si>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</si>
  <si>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</si>
  <si>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</si>
  <si>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</si>
  <si>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</si>
  <si>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</si>
  <si>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</si>
  <si>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</si>
  <si>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</si>
  <si>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</si>
  <si>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</si>
  <si>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</si>
  <si>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</si>
  <si>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</si>
  <si>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</si>
  <si>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</si>
  <si>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</si>
  <si>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</si>
  <si>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</si>
  <si>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</si>
  <si>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</si>
  <si>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</si>
  <si>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</si>
  <si>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</si>
  <si>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</si>
  <si>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</si>
  <si>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</si>
  <si>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</si>
  <si>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</si>
  <si>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</si>
  <si>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</si>
  <si>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</si>
  <si>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</si>
  <si>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</si>
  <si>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</si>
  <si>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</si>
  <si>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</si>
  <si>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</si>
  <si>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</si>
  <si>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</si>
  <si>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</si>
  <si>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</si>
  <si>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</si>
  <si>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</si>
  <si>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</si>
  <si>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</si>
  <si>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</si>
  <si>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</si>
  <si>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</si>
  <si>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</si>
  <si>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</si>
  <si>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</si>
  <si>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</si>
  <si>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</si>
  <si>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</si>
  <si>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</si>
  <si>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</si>
  <si>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</si>
  <si>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</si>
  <si>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</si>
  <si>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</si>
  <si>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</si>
  <si>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</si>
  <si>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</si>
  <si>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</si>
  <si>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</si>
  <si>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</si>
  <si>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</si>
  <si>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</si>
  <si>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</si>
  <si>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</si>
  <si>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</si>
  <si>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</si>
  <si>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</si>
  <si>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</si>
  <si>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</si>
  <si>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</si>
  <si>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</si>
  <si>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</si>
  <si>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</si>
  <si>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</si>
  <si>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</si>
  <si>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</si>
  <si>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</si>
  <si>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</si>
  <si>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</si>
  <si>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</si>
  <si>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</si>
  <si>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</si>
  <si>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</si>
  <si>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</si>
  <si>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</si>
  <si>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</si>
  <si>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</si>
  <si>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</si>
  <si>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</si>
  <si>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</si>
  <si>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</si>
  <si>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</si>
  <si>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</si>
  <si>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</si>
  <si>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</si>
  <si>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</si>
  <si>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</si>
  <si>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</si>
  <si>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</si>
  <si>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</si>
  <si>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</si>
  <si>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</si>
  <si>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</si>
  <si>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</si>
  <si>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</si>
  <si>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</si>
  <si>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</si>
  <si>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</si>
  <si>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</si>
  <si>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</si>
  <si>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</si>
  <si>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</si>
  <si>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</si>
  <si>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</si>
  <si>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</si>
  <si>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</si>
  <si>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</si>
  <si>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</si>
  <si>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</si>
  <si>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</si>
  <si>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</si>
  <si>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</si>
  <si>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</si>
  <si>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</si>
  <si>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</si>
  <si>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</si>
  <si>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</si>
  <si>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</si>
  <si>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</si>
  <si>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</si>
  <si>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</si>
  <si>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</si>
  <si>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</si>
  <si>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</si>
  <si>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</si>
  <si>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</si>
  <si>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</si>
  <si>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</si>
  <si>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</si>
  <si>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</si>
  <si>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</si>
  <si>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</si>
  <si>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</si>
  <si>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</si>
  <si>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</si>
  <si>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</si>
  <si>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</si>
  <si>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</si>
  <si>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</si>
  <si>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</si>
  <si>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</si>
  <si>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</si>
  <si>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</si>
  <si>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</si>
  <si>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</si>
  <si>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</si>
  <si>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</si>
  <si>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</si>
  <si>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</si>
  <si>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</si>
  <si>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</si>
  <si>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</si>
  <si>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</si>
  <si>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</si>
  <si>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</si>
  <si>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</si>
  <si>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</si>
  <si>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</si>
  <si>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</si>
  <si>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</si>
  <si>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</si>
  <si>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</si>
  <si>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</si>
  <si>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</si>
  <si>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</si>
  <si>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</si>
  <si>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</si>
  <si>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</si>
  <si>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</si>
  <si>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</si>
  <si>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</si>
  <si>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</si>
  <si>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</si>
  <si>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</si>
  <si>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</si>
  <si>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</si>
  <si>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</si>
  <si>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</si>
  <si>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</si>
  <si>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</si>
  <si>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</si>
  <si>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</si>
  <si>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</si>
  <si>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</si>
  <si>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</si>
  <si>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</si>
  <si>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</si>
  <si>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</si>
  <si>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</si>
  <si>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</si>
  <si>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</si>
  <si>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</si>
  <si>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</si>
  <si>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</si>
  <si>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</si>
  <si>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</si>
  <si>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</si>
  <si>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</si>
  <si>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</si>
  <si>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</si>
  <si>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</si>
  <si>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</si>
  <si>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</si>
  <si>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</si>
  <si>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</si>
  <si>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</si>
  <si>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</si>
  <si>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</si>
  <si>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</si>
  <si>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</si>
  <si>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</si>
  <si>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</si>
  <si>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</si>
  <si>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</si>
  <si>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</si>
  <si>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</si>
  <si>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</si>
  <si>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</si>
  <si>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</si>
  <si>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</si>
  <si>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</si>
  <si>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</si>
  <si>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</si>
  <si>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</si>
  <si>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</si>
  <si>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</si>
  <si>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</si>
  <si>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</si>
  <si>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</si>
  <si>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</si>
  <si>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</si>
  <si>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</si>
  <si>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</si>
  <si>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</si>
  <si>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</si>
  <si>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</si>
  <si>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</si>
  <si>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</si>
  <si>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</si>
  <si>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</si>
  <si>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</si>
  <si>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</si>
  <si>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</si>
  <si>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</si>
  <si>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</si>
  <si>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</si>
  <si>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</si>
  <si>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</si>
  <si>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</si>
  <si>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</si>
  <si>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</si>
  <si>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</si>
  <si>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</si>
  <si>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</si>
  <si>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</si>
  <si>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</si>
  <si>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</si>
  <si>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</si>
  <si>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</si>
  <si>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</si>
  <si>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</si>
  <si>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</si>
  <si>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</si>
  <si>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</si>
  <si>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</si>
  <si>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</si>
  <si>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</si>
  <si>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</si>
  <si>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</si>
  <si>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</si>
  <si>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</si>
  <si>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</si>
  <si>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</si>
  <si>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</si>
  <si>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</si>
  <si>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</si>
  <si>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</si>
  <si>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</si>
  <si>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</si>
  <si>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</si>
  <si>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</si>
  <si>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</si>
  <si>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</si>
  <si>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</si>
  <si>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</si>
  <si>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</si>
  <si>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</si>
  <si>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</si>
  <si>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</si>
  <si>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</si>
  <si>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</si>
  <si>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</si>
  <si>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</si>
  <si>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</si>
  <si>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</si>
  <si>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</si>
  <si>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</si>
  <si>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</si>
  <si>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</si>
  <si>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</si>
  <si>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</si>
  <si>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</si>
  <si>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</si>
  <si>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</si>
  <si>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</si>
  <si>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</si>
  <si>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</si>
  <si>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</si>
  <si>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</si>
  <si>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</si>
  <si>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</si>
  <si>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</si>
  <si>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</si>
  <si>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</si>
  <si>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</si>
  <si>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</si>
  <si>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</si>
  <si>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</si>
  <si>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</si>
  <si>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</si>
  <si>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</si>
  <si>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</si>
  <si>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</si>
  <si>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</si>
  <si>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</si>
  <si>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</si>
  <si>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</si>
  <si>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</si>
  <si>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</si>
  <si>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</si>
  <si>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</si>
  <si>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</si>
  <si>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</si>
  <si>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</si>
  <si>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</si>
  <si>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</si>
  <si>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</si>
  <si>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</si>
  <si>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</si>
  <si>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</si>
  <si>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</si>
  <si>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</si>
  <si>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</si>
  <si>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</si>
  <si>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</si>
  <si>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</si>
  <si>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</si>
  <si>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</si>
  <si>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</si>
  <si>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</si>
  <si>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</si>
  <si>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</si>
  <si>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</si>
  <si>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</si>
  <si>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</si>
  <si>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</si>
  <si>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</si>
  <si>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</si>
  <si>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</si>
  <si>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</si>
  <si>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</si>
  <si>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</si>
  <si>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</si>
  <si>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</si>
  <si>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</si>
  <si>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</si>
  <si>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</si>
  <si>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</si>
  <si>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</si>
  <si>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</si>
  <si>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</si>
  <si>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</si>
  <si>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</si>
  <si>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</si>
  <si>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</si>
  <si>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</si>
  <si>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</si>
  <si>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</si>
  <si>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</si>
  <si>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</si>
  <si>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</si>
  <si>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</si>
  <si>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</si>
  <si>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</si>
  <si>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</si>
  <si>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</si>
  <si>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</si>
  <si>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</si>
  <si>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</si>
  <si>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</si>
  <si>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</si>
  <si>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</si>
  <si>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</si>
  <si>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</si>
  <si>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</si>
  <si>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</si>
  <si>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</si>
  <si>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</si>
  <si>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</si>
  <si>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</si>
  <si>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</si>
  <si>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</si>
  <si>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</si>
  <si>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</si>
  <si>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</si>
  <si>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</si>
  <si>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</si>
  <si>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</si>
  <si>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</si>
  <si>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</si>
  <si>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</si>
  <si>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</si>
  <si>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</si>
  <si>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</si>
  <si>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</si>
  <si>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</si>
  <si>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</si>
  <si>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</si>
  <si>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</si>
  <si>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</si>
  <si>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</si>
  <si>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</si>
  <si>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</si>
  <si>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</si>
  <si>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</si>
  <si>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</si>
  <si>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</si>
  <si>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</si>
  <si>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</si>
  <si>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</si>
  <si>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</si>
  <si>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</si>
  <si>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</si>
  <si>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</si>
  <si>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</si>
  <si>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</si>
  <si>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</si>
  <si>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</si>
  <si>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</si>
  <si>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</si>
  <si>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</si>
  <si>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</si>
  <si>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</si>
  <si>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</si>
  <si>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</si>
  <si>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</si>
  <si>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</si>
  <si>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</si>
  <si>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</si>
  <si>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</si>
  <si>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</si>
  <si>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</si>
  <si>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</si>
  <si>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</si>
  <si>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</si>
  <si>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</si>
  <si>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</si>
  <si>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</si>
  <si>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</si>
  <si>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</si>
  <si>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</si>
  <si>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</si>
  <si>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</si>
  <si>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</si>
  <si>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</si>
  <si>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</si>
  <si>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</si>
  <si>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</si>
  <si>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</si>
  <si>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</si>
  <si>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</si>
  <si>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</si>
  <si>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</si>
  <si>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</si>
  <si>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</si>
  <si>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</si>
  <si>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</si>
  <si>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</si>
  <si>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</si>
  <si>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</si>
  <si>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</si>
  <si>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</si>
  <si>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</si>
  <si>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</si>
  <si>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</si>
  <si>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</si>
  <si>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</si>
  <si>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</si>
  <si>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</si>
  <si>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</si>
  <si>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</si>
  <si>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</si>
  <si>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</si>
  <si>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</si>
  <si>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</si>
  <si>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</si>
  <si>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</si>
  <si>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</si>
  <si>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</si>
  <si>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</si>
  <si>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</si>
  <si>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</si>
  <si>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</si>
  <si>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</si>
  <si>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</si>
  <si>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</si>
  <si>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</si>
  <si>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</si>
  <si>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</si>
  <si>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</si>
  <si>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</si>
  <si>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</si>
  <si>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</si>
  <si>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</si>
  <si>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</si>
  <si>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</si>
  <si>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</si>
  <si>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</si>
  <si>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</si>
  <si>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</si>
  <si>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</si>
  <si>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</si>
  <si>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</si>
  <si>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</si>
  <si>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</si>
  <si>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</si>
  <si>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</si>
  <si>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</si>
  <si>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</si>
  <si>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</si>
  <si>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</si>
  <si>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</si>
  <si>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</si>
  <si>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</si>
  <si>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</si>
  <si>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</si>
  <si>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</si>
  <si>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</si>
  <si>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</si>
  <si>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</si>
  <si>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</si>
  <si>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</si>
  <si>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</si>
  <si>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</si>
  <si>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</si>
  <si>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</si>
  <si>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</si>
  <si>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</si>
  <si>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</si>
  <si>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</si>
  <si>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</si>
  <si>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</si>
  <si>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</si>
  <si>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</si>
  <si>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</si>
  <si>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</si>
  <si>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</si>
  <si>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</si>
  <si>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</si>
  <si>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</si>
  <si>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</si>
  <si>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</si>
  <si>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</si>
  <si>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</si>
  <si>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</si>
  <si>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</si>
  <si>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</si>
  <si>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</si>
  <si>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</si>
  <si>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</si>
  <si>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</si>
  <si>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</si>
  <si>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</si>
  <si>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</si>
  <si>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</si>
  <si>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</si>
  <si>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</si>
  <si>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</si>
  <si>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</si>
  <si>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</si>
  <si>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</si>
  <si>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</si>
  <si>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</si>
  <si>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</si>
  <si>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</si>
  <si>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</si>
  <si>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</si>
  <si>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</si>
  <si>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</si>
  <si>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</si>
  <si>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</si>
  <si>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</si>
  <si>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</si>
  <si>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</si>
  <si>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</si>
  <si>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</si>
  <si>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</si>
  <si>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</si>
  <si>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</si>
  <si>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</si>
  <si>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</si>
  <si>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</si>
  <si>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</si>
  <si>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</si>
  <si>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</si>
  <si>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</si>
  <si>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</si>
  <si>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</si>
  <si>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</si>
  <si>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</si>
  <si>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</si>
  <si>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</si>
  <si>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</si>
  <si>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</si>
  <si>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</si>
  <si>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</si>
  <si>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</si>
  <si>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</si>
  <si>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</si>
  <si>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</si>
  <si>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</si>
  <si>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</si>
  <si>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</si>
  <si>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</si>
  <si>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</si>
  <si>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</si>
  <si>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</si>
  <si>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</si>
  <si>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</si>
  <si>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</si>
  <si>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</si>
  <si>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</si>
  <si>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</si>
  <si>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</si>
  <si>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</si>
  <si>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</si>
  <si>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</si>
  <si>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</si>
  <si>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</si>
  <si>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</si>
  <si>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</si>
  <si>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</si>
  <si>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</si>
  <si>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</si>
  <si>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</si>
  <si>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</si>
  <si>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</si>
  <si>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</si>
  <si>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</si>
  <si>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</si>
  <si>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</si>
  <si>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</si>
  <si>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</si>
  <si>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</si>
  <si>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</si>
  <si>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</si>
  <si>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</si>
  <si>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</si>
  <si>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</si>
  <si>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</si>
  <si>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</si>
  <si>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</si>
  <si>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</si>
  <si>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</si>
  <si>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</si>
  <si>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</si>
  <si>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</si>
  <si>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</si>
  <si>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</si>
  <si>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</si>
  <si>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</si>
  <si>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</si>
  <si>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</si>
  <si>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</si>
  <si>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</si>
  <si>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</si>
  <si>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</si>
  <si>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</si>
  <si>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</si>
  <si>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</si>
  <si>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</si>
  <si>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</si>
  <si>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</si>
  <si>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</si>
  <si>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</si>
  <si>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</si>
  <si>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</si>
  <si>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</si>
  <si>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</si>
  <si>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</si>
  <si>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</si>
  <si>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</si>
  <si>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</si>
  <si>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</si>
  <si>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</si>
  <si>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</si>
  <si>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</si>
  <si>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</si>
  <si>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</si>
  <si>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</si>
  <si>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</si>
  <si>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</si>
  <si>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</si>
  <si>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</si>
  <si>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</si>
  <si>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</si>
  <si>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</si>
  <si>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</si>
  <si>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</si>
  <si>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</si>
  <si>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</si>
  <si>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</si>
  <si>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</si>
  <si>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</si>
  <si>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</si>
  <si>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</si>
  <si>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</si>
  <si>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</si>
  <si>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</si>
  <si>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</si>
  <si>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</si>
  <si>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</si>
  <si>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</si>
  <si>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</si>
  <si>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</si>
  <si>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</si>
  <si>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</si>
  <si>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</si>
  <si>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</si>
  <si>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</si>
  <si>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</si>
  <si>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</si>
  <si>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</si>
  <si>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</si>
  <si>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</si>
  <si>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</si>
  <si>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</si>
  <si>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</si>
  <si>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</si>
  <si>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</si>
  <si>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</si>
  <si>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</si>
  <si>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</si>
  <si>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</si>
  <si>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</si>
  <si>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</si>
  <si>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</si>
  <si>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</si>
  <si>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</si>
  <si>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</si>
  <si>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</si>
  <si>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</si>
  <si>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</si>
  <si>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</si>
  <si>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</si>
  <si>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</si>
  <si>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</si>
  <si>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</si>
  <si>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</si>
  <si>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</si>
  <si>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</si>
  <si>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</si>
  <si>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</si>
  <si>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</si>
  <si>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</si>
  <si>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</si>
  <si>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</si>
  <si>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</si>
  <si>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</si>
  <si>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</si>
  <si>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</si>
  <si>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</si>
  <si>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</si>
  <si>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</si>
  <si>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</si>
  <si>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</si>
  <si>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</si>
  <si>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</si>
  <si>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</si>
  <si>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</si>
  <si>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</si>
  <si>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</si>
  <si>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</si>
  <si>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</si>
  <si>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</si>
  <si>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</si>
  <si>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</si>
  <si>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</si>
  <si>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</si>
  <si>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</si>
  <si>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</si>
  <si>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</si>
  <si>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</si>
  <si>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</si>
  <si>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</si>
  <si>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</si>
  <si>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</si>
  <si>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</si>
  <si>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</si>
  <si>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</si>
  <si>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</si>
  <si>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</si>
  <si>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</si>
  <si>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</si>
  <si>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</si>
  <si>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</si>
  <si>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</si>
  <si>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</si>
  <si>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</si>
  <si>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</si>
  <si>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</si>
  <si>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</si>
  <si>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</si>
  <si>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</si>
  <si>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</si>
  <si>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</si>
  <si>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</si>
  <si>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</si>
  <si>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</si>
  <si>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</si>
  <si>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</si>
  <si>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</si>
  <si>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</si>
  <si>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</si>
  <si>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</si>
  <si>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</si>
  <si>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</si>
  <si>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</si>
  <si>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</si>
  <si>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</si>
  <si>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</si>
  <si>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</si>
  <si>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</si>
  <si>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</si>
  <si>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</si>
  <si>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</si>
  <si>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</si>
  <si>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</si>
  <si>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</si>
  <si>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</si>
  <si>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</si>
  <si>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</si>
  <si>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</si>
  <si>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</si>
  <si>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</si>
  <si>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</si>
  <si>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</si>
  <si>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</si>
  <si>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</si>
  <si>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</si>
  <si>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</si>
  <si>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</si>
  <si>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</si>
  <si>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</si>
  <si>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</si>
  <si>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</si>
  <si>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</si>
  <si>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</si>
  <si>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</si>
  <si>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</si>
  <si>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</si>
  <si>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</si>
  <si>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</si>
  <si>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</si>
  <si>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</si>
  <si>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</si>
  <si>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</si>
  <si>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</si>
  <si>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</si>
  <si>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</si>
  <si>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</si>
  <si>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</si>
  <si>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</si>
  <si>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</si>
  <si>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</si>
  <si>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</si>
  <si>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</si>
  <si>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</si>
  <si>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</si>
  <si>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</si>
  <si>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</si>
  <si>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</si>
  <si>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</si>
  <si>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</si>
  <si>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</si>
  <si>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</si>
  <si>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</si>
  <si>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</si>
  <si>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</si>
  <si>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</si>
  <si>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</si>
  <si>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</si>
  <si>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</si>
  <si>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</si>
  <si>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</si>
  <si>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</si>
  <si>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</si>
  <si>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</si>
  <si>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</si>
  <si>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</si>
  <si>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</si>
  <si>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</si>
  <si>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</si>
  <si>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</si>
  <si>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</si>
  <si>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</si>
  <si>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</si>
  <si>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</si>
  <si>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</si>
  <si>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</si>
  <si>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</si>
  <si>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</si>
  <si>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</si>
  <si>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</si>
  <si>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</si>
  <si>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</si>
  <si>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</si>
  <si>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</si>
  <si>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</si>
  <si>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</si>
  <si>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</si>
  <si>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</si>
  <si>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</si>
  <si>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</si>
  <si>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</si>
  <si>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</si>
  <si>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</si>
  <si>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</si>
  <si>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</si>
  <si>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</si>
  <si>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</si>
  <si>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</si>
  <si>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</si>
  <si>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</si>
  <si>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</si>
  <si>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</si>
  <si>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</si>
  <si>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</si>
  <si>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</si>
  <si>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</si>
  <si>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</si>
  <si>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</si>
  <si>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</si>
  <si>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</si>
  <si>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</si>
  <si>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</si>
  <si>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</si>
  <si>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</si>
  <si>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</si>
  <si>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</si>
  <si>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</si>
  <si>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</si>
  <si>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</si>
  <si>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</si>
  <si>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</si>
  <si>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</si>
  <si>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</si>
  <si>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</si>
  <si>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</si>
  <si>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</si>
  <si>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</si>
  <si>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</si>
  <si>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</si>
  <si>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</si>
  <si>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</si>
  <si>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</si>
  <si>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</si>
  <si>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</si>
  <si>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</si>
  <si>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</si>
  <si>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</si>
  <si>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</si>
  <si>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</si>
  <si>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</si>
  <si>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</si>
  <si>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</si>
  <si>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</si>
  <si>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</si>
  <si>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</si>
  <si>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</si>
  <si>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</si>
  <si>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</si>
  <si>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</si>
  <si>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</si>
  <si>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</si>
  <si>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</si>
  <si>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</si>
  <si>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</si>
  <si>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</si>
  <si>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</si>
  <si>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</si>
  <si>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</si>
  <si>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</si>
  <si>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</si>
  <si>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</si>
  <si>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</si>
  <si>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</si>
  <si>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</si>
  <si>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</si>
  <si>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</si>
  <si>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</si>
  <si>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</si>
  <si>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</si>
  <si>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</si>
  <si>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</si>
  <si>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</si>
  <si>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</si>
  <si>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</si>
  <si>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</si>
  <si>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</si>
  <si>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</si>
  <si>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</si>
  <si>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</si>
  <si>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</si>
  <si>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</si>
  <si>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</si>
  <si>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</si>
  <si>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</si>
  <si>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</si>
  <si>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</si>
  <si>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</si>
  <si>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</si>
  <si>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</si>
  <si>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</si>
  <si>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</si>
  <si>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</si>
  <si>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</si>
  <si>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</si>
  <si>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</si>
  <si>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</si>
  <si>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</si>
  <si>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</si>
  <si>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</si>
  <si>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</si>
  <si>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</si>
  <si>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</si>
  <si>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</si>
  <si>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</si>
  <si>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</si>
  <si>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</si>
  <si>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</si>
  <si>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</si>
  <si>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</si>
  <si>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</si>
  <si>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</si>
  <si>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</si>
  <si>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</si>
  <si>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</si>
  <si>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</si>
  <si>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</si>
  <si>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</si>
  <si>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</si>
  <si>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</si>
  <si>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</si>
  <si>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</si>
  <si>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</si>
  <si>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</si>
  <si>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</si>
  <si>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</si>
  <si>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</si>
  <si>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</si>
  <si>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</si>
  <si>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</si>
  <si>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</si>
  <si>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</si>
  <si>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</si>
  <si>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</si>
  <si>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</si>
  <si>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</si>
  <si>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</si>
  <si>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</si>
  <si>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</si>
  <si>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</si>
  <si>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</si>
  <si>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</si>
  <si>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</si>
  <si>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</si>
  <si>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</si>
  <si>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</si>
  <si>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</si>
  <si>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</si>
  <si>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</si>
  <si>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</si>
  <si>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</si>
  <si>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</si>
  <si>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</si>
  <si>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</si>
  <si>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</si>
  <si>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</si>
  <si>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</si>
  <si>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</si>
  <si>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</si>
  <si>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</si>
  <si>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</si>
  <si>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</si>
  <si>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</si>
  <si>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</si>
  <si>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</si>
  <si>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</si>
  <si>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</si>
  <si>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</si>
  <si>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</si>
  <si>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</si>
  <si>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</si>
  <si>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</si>
  <si>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</si>
  <si>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</si>
  <si>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</si>
  <si>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</si>
  <si>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</si>
  <si>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</si>
  <si>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</si>
  <si>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</si>
  <si>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</si>
  <si>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</si>
  <si>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</si>
  <si>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</si>
  <si>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</si>
  <si>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</si>
  <si>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</si>
  <si>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</si>
  <si>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</si>
  <si>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</si>
  <si>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</si>
  <si>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</si>
  <si>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</si>
  <si>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</si>
  <si>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</si>
  <si>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</si>
  <si>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</si>
  <si>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</si>
  <si>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</si>
  <si>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</si>
  <si>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</si>
  <si>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</si>
  <si>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</si>
  <si>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</si>
  <si>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</si>
  <si>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</si>
  <si>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</si>
  <si>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</si>
  <si>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</si>
  <si>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</si>
  <si>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</si>
  <si>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</si>
  <si>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</si>
  <si>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</si>
  <si>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</si>
  <si>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</si>
  <si>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</si>
  <si>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</si>
  <si>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</si>
  <si>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</si>
  <si>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</si>
  <si>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</si>
  <si>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</si>
  <si>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</si>
  <si>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</si>
  <si>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</si>
  <si>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</si>
  <si>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</si>
  <si>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</si>
  <si>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</si>
  <si>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</si>
  <si>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</si>
  <si>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</si>
  <si>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</si>
  <si>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</si>
  <si>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</si>
  <si>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</si>
  <si>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</si>
  <si>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</si>
  <si>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</si>
  <si>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</si>
  <si>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</si>
  <si>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</si>
  <si>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</si>
  <si>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</si>
  <si>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</si>
  <si>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</si>
  <si>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</si>
  <si>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</si>
  <si>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</si>
  <si>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</si>
  <si>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</si>
  <si>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</si>
  <si>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</si>
  <si>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</si>
  <si>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</si>
  <si>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</si>
  <si>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</si>
  <si>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</si>
  <si>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</si>
  <si>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</si>
  <si>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</si>
  <si>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</si>
  <si>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</si>
  <si>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</si>
  <si>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</si>
  <si>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</si>
  <si>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</si>
  <si>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</si>
  <si>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</si>
  <si>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</si>
  <si>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</si>
  <si>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</si>
  <si>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</si>
  <si>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</si>
  <si>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</si>
  <si>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</si>
  <si>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</si>
  <si>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</si>
  <si>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</si>
  <si>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</si>
  <si>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</si>
  <si>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</si>
  <si>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</si>
  <si>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</si>
  <si>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</si>
  <si>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</si>
  <si>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</si>
  <si>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</si>
  <si>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</si>
  <si>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</si>
  <si>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</si>
  <si>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</si>
  <si>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</si>
  <si>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</si>
  <si>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</si>
  <si>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</si>
  <si>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</si>
  <si>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</si>
  <si>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</si>
  <si>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</si>
  <si>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</si>
  <si>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</si>
  <si>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</si>
  <si>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</si>
  <si>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</si>
  <si>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</si>
  <si>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</si>
  <si>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</si>
  <si>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</si>
  <si>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</si>
  <si>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</si>
  <si>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</si>
  <si>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</si>
  <si>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</si>
  <si>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</si>
  <si>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</si>
  <si>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</si>
  <si>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</si>
  <si>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</si>
  <si>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</si>
  <si>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</si>
  <si>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</si>
  <si>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</si>
  <si>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</si>
  <si>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</si>
  <si>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</si>
  <si>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</si>
  <si>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</si>
  <si>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</si>
  <si>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</si>
  <si>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</si>
  <si>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</si>
  <si>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</si>
  <si>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</si>
  <si>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</si>
  <si>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</si>
  <si>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</si>
  <si>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</si>
  <si>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</si>
  <si>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</si>
  <si>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</si>
  <si>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</si>
  <si>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</si>
  <si>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</si>
  <si>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</si>
  <si>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</si>
  <si>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</si>
  <si>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</si>
  <si>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</si>
  <si>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</si>
  <si>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</si>
  <si>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</si>
  <si>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</si>
  <si>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</si>
  <si>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</si>
  <si>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</si>
  <si>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</si>
  <si>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</si>
  <si>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</si>
  <si>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</si>
  <si>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</si>
  <si>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</si>
  <si>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</si>
  <si>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</si>
  <si>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</si>
  <si>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</si>
  <si>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</si>
  <si>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</si>
  <si>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</si>
  <si>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</si>
  <si>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</si>
  <si>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</si>
  <si>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</si>
  <si>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</si>
  <si>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</si>
  <si>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</si>
  <si>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</si>
  <si>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</si>
  <si>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</si>
  <si>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</si>
  <si>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</si>
  <si>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</si>
  <si>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</si>
  <si>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</si>
  <si>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</si>
  <si>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</si>
  <si>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</si>
  <si>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</si>
  <si>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</si>
  <si>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</si>
  <si>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</si>
  <si>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</si>
  <si>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</si>
  <si>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</si>
  <si>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</si>
  <si>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</si>
  <si>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</si>
  <si>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</si>
  <si>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</si>
  <si>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</si>
  <si>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</si>
  <si>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</si>
  <si>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</si>
  <si>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</si>
  <si>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</si>
  <si>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</si>
  <si>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</si>
  <si>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</si>
  <si>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</si>
  <si>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</si>
  <si>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</si>
  <si>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</si>
  <si>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</si>
  <si>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</si>
  <si>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</si>
  <si>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</si>
  <si>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</si>
  <si>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</si>
  <si>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</si>
  <si>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</si>
  <si>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</si>
  <si>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</si>
  <si>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</si>
  <si>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</si>
  <si>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</si>
  <si>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</si>
  <si>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</si>
  <si>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</si>
  <si>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</si>
  <si>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</si>
  <si>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</si>
  <si>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</si>
  <si>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</si>
  <si>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</si>
  <si>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</si>
  <si>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</si>
  <si>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</si>
  <si>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</si>
  <si>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</si>
  <si>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</si>
  <si>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</si>
  <si>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</si>
  <si>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</si>
  <si>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</si>
  <si>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</si>
  <si>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</si>
  <si>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</si>
  <si>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</si>
  <si>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</si>
  <si>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</si>
  <si>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</si>
  <si>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</si>
  <si>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</si>
  <si>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</si>
  <si>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</si>
  <si>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</si>
  <si>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</si>
  <si>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</si>
  <si>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</si>
  <si>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</si>
  <si>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</si>
  <si>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</si>
  <si>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</si>
  <si>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</si>
  <si>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</si>
  <si>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</si>
  <si>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</si>
  <si>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</si>
  <si>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</si>
  <si>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</si>
  <si>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</si>
  <si>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</si>
  <si>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</si>
  <si>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</si>
  <si>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</si>
  <si>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</si>
  <si>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</si>
  <si>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</si>
  <si>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</si>
  <si>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</si>
  <si>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</si>
  <si>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</si>
  <si>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</si>
  <si>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</si>
  <si>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</si>
  <si>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</si>
  <si>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</si>
  <si>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</si>
  <si>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</si>
  <si>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</si>
  <si>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</si>
  <si>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</si>
  <si>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</si>
  <si>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</si>
  <si>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</si>
  <si>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</si>
  <si>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</si>
  <si>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</si>
  <si>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</si>
  <si>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</si>
  <si>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</si>
  <si>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</si>
  <si>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</si>
  <si>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</si>
  <si>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</si>
  <si>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</si>
  <si>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</si>
  <si>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</si>
  <si>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</si>
  <si>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</si>
  <si>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</si>
  <si>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</si>
  <si>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</si>
  <si>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</si>
  <si>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</si>
  <si>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</si>
  <si>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</si>
  <si>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</si>
  <si>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</si>
  <si>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</si>
  <si>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</si>
  <si>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</si>
  <si>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</si>
  <si>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</si>
  <si>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</si>
  <si>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</si>
  <si>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</si>
  <si>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</si>
  <si>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</si>
  <si>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</si>
  <si>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</si>
  <si>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</si>
  <si>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</si>
  <si>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</si>
  <si>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</si>
  <si>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</si>
  <si>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</si>
  <si>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</si>
  <si>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</si>
  <si>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</si>
  <si>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</si>
  <si>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</si>
  <si>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</si>
  <si>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</si>
  <si>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</si>
  <si>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</si>
  <si>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</si>
  <si>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</si>
  <si>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</si>
  <si>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</si>
  <si>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</si>
  <si>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</si>
  <si>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</si>
  <si>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</si>
  <si>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</si>
  <si>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</si>
  <si>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</si>
  <si>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</si>
  <si>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</si>
  <si>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</si>
  <si>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</si>
  <si>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</si>
  <si>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</si>
  <si>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</si>
  <si>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</si>
  <si>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</si>
  <si>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</si>
  <si>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</si>
  <si>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</si>
  <si>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</si>
  <si>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</si>
  <si>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</si>
  <si>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</si>
  <si>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</si>
  <si>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</si>
  <si>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</si>
  <si>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</si>
  <si>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</si>
  <si>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</si>
  <si>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</si>
  <si>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</si>
  <si>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</si>
  <si>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</si>
  <si>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</si>
  <si>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</si>
  <si>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</si>
  <si>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</si>
  <si>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</si>
  <si>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</si>
  <si>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</si>
  <si>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</si>
  <si>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</si>
  <si>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</si>
  <si>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</si>
  <si>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</si>
  <si>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</si>
  <si>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</si>
  <si>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</si>
  <si>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</si>
  <si>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</si>
  <si>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</si>
  <si>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</si>
  <si>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</si>
  <si>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</si>
  <si>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</si>
  <si>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</si>
  <si>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</si>
  <si>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</si>
  <si>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</si>
  <si>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</si>
  <si>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</si>
  <si>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</si>
  <si>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</si>
  <si>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</si>
  <si>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</si>
  <si>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</si>
  <si>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</si>
  <si>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</si>
  <si>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</si>
  <si>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</si>
  <si>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</si>
  <si>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</si>
  <si>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</si>
  <si>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</si>
  <si>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</si>
  <si>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</si>
  <si>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</si>
  <si>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</si>
  <si>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</si>
  <si>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</si>
  <si>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</si>
  <si>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</si>
  <si>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</si>
  <si>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</si>
  <si>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</si>
  <si>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</si>
  <si>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</si>
  <si>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</si>
  <si>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</si>
  <si>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</si>
  <si>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</si>
  <si>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</si>
  <si>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</si>
  <si>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</si>
  <si>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</si>
  <si>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</si>
  <si>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</si>
  <si>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</si>
  <si>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</si>
  <si>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</si>
  <si>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</si>
  <si>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</si>
  <si>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</si>
  <si>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</si>
  <si>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</si>
  <si>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</si>
  <si>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</si>
  <si>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</si>
  <si>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</si>
  <si>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</si>
  <si>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</si>
  <si>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</si>
  <si>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</si>
  <si>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</si>
  <si>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</si>
  <si>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</si>
  <si>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</si>
  <si>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</si>
  <si>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</si>
  <si>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</si>
  <si>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</si>
  <si>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</si>
  <si>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</si>
  <si>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</si>
  <si>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</si>
  <si>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</si>
  <si>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</si>
  <si>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</si>
  <si>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</si>
  <si>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</si>
  <si>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</si>
  <si>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</si>
  <si>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</si>
  <si>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</si>
  <si>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</si>
  <si>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</si>
  <si>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</si>
  <si>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</si>
  <si>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</si>
  <si>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</si>
  <si>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</si>
  <si>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</si>
  <si>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</si>
  <si>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</si>
  <si>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</si>
  <si>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</si>
  <si>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</si>
  <si>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</si>
  <si>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</si>
  <si>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</si>
  <si>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</si>
  <si>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</si>
  <si>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</si>
  <si>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</si>
  <si>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</si>
  <si>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</si>
  <si>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</si>
  <si>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</si>
  <si>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</si>
  <si>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</si>
  <si>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</si>
  <si>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</si>
  <si>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</si>
  <si>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</si>
  <si>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</si>
  <si>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</si>
  <si>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</si>
  <si>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</si>
  <si>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</si>
  <si>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</si>
  <si>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</si>
  <si>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</si>
  <si>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</si>
  <si>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</si>
  <si>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</si>
  <si>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</si>
  <si>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</si>
  <si>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</si>
  <si>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</si>
  <si>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</si>
  <si>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</si>
  <si>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</si>
  <si>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</si>
  <si>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</si>
  <si>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</si>
  <si>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</si>
  <si>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</si>
  <si>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</si>
  <si>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</si>
  <si>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</si>
  <si>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</si>
  <si>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</si>
  <si>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</si>
  <si>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</si>
  <si>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</si>
  <si>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</si>
  <si>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</si>
  <si>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</si>
  <si>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</si>
  <si>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</si>
  <si>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</si>
  <si>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</si>
  <si>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</si>
  <si>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</si>
  <si>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</si>
  <si>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</si>
  <si>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</si>
  <si>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</si>
  <si>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</si>
  <si>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</si>
  <si>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</si>
  <si>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</si>
  <si>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</si>
  <si>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</si>
  <si>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</si>
  <si>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</si>
  <si>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</si>
  <si>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</si>
  <si>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</si>
  <si>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</si>
  <si>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</si>
  <si>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</si>
  <si>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</si>
  <si>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</si>
  <si>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</si>
  <si>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</si>
  <si>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</si>
  <si>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</si>
  <si>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</si>
  <si>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</si>
  <si>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</si>
  <si>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</si>
  <si>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</si>
  <si>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</si>
  <si>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</si>
  <si>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</si>
  <si>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</si>
  <si>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</si>
  <si>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</si>
  <si>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</si>
  <si>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</si>
  <si>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</si>
  <si>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</si>
  <si>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</si>
  <si>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</si>
  <si>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</si>
  <si>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</si>
  <si>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</si>
  <si>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</si>
  <si>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</si>
  <si>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</si>
  <si>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</si>
  <si>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</si>
  <si>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</si>
  <si>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</si>
  <si>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</si>
  <si>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</si>
  <si>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</si>
  <si>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</si>
  <si>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</si>
  <si>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</si>
  <si>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</si>
  <si>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</si>
  <si>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</si>
  <si>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</si>
  <si>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</si>
  <si>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</si>
  <si>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</si>
  <si>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</si>
  <si>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</si>
  <si>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</si>
  <si>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</si>
  <si>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</si>
  <si>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</si>
  <si>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</si>
  <si>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</si>
  <si>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</si>
  <si>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</si>
  <si>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</si>
  <si>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</si>
  <si>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</si>
  <si>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</si>
  <si>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</si>
  <si>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</si>
  <si>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</si>
  <si>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</si>
  <si>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</si>
  <si>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</si>
  <si>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</si>
  <si>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</si>
  <si>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</si>
  <si>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</si>
  <si>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</si>
  <si>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</si>
  <si>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</si>
  <si>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</si>
  <si>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</si>
  <si>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</si>
  <si>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</si>
  <si>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</si>
  <si>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</si>
  <si>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</si>
  <si>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</si>
  <si>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</si>
  <si>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</si>
  <si>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</si>
  <si>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</si>
  <si>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</si>
  <si>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</si>
  <si>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</si>
  <si>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</si>
  <si>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</si>
  <si>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</si>
  <si>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</si>
  <si>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</si>
  <si>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</si>
  <si>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</si>
  <si>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</si>
  <si>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</si>
  <si>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</si>
  <si>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</si>
  <si>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</si>
  <si>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</si>
  <si>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</si>
  <si>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</si>
  <si>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</si>
  <si>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</si>
  <si>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</si>
  <si>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</si>
  <si>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</si>
  <si>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</si>
  <si>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</si>
  <si>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</si>
  <si>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</si>
  <si>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</si>
  <si>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</si>
  <si>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</si>
  <si>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</si>
  <si>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</si>
  <si>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</si>
  <si>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</si>
  <si>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</si>
  <si>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</si>
  <si>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</si>
  <si>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</si>
  <si>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</si>
  <si>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</si>
  <si>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</si>
  <si>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</si>
  <si>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</si>
  <si>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</si>
  <si>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</si>
  <si>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</si>
  <si>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</si>
  <si>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</si>
  <si>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</si>
  <si>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</si>
  <si>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</si>
  <si>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</si>
  <si>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</si>
  <si>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</si>
  <si>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</si>
  <si>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</si>
  <si>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</si>
  <si>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</si>
  <si>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</si>
  <si>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</si>
  <si>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</si>
  <si>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</si>
  <si>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</si>
  <si>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</si>
  <si>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</si>
  <si>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</si>
  <si>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</si>
  <si>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</si>
  <si>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</si>
  <si>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</si>
  <si>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</si>
  <si>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</si>
  <si>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</si>
  <si>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</si>
  <si>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</si>
  <si>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</si>
  <si>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</si>
  <si>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</si>
  <si>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</si>
  <si>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</si>
  <si>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</si>
  <si>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</si>
  <si>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</si>
  <si>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</si>
  <si>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</si>
  <si>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</si>
  <si>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</si>
  <si>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</si>
  <si>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</si>
  <si>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</si>
  <si>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</si>
  <si>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</si>
  <si>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</si>
  <si>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</si>
  <si>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</si>
  <si>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</si>
  <si>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</si>
  <si>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</si>
  <si>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</si>
  <si>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</si>
  <si>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</si>
  <si>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</si>
  <si>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</si>
  <si>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</si>
  <si>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</si>
  <si>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</si>
  <si>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</si>
  <si>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</si>
  <si>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</si>
  <si>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</si>
  <si>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</si>
  <si>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</si>
  <si>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</si>
  <si>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</si>
  <si>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</si>
  <si>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</si>
  <si>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</si>
  <si>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</si>
  <si>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</si>
  <si>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</si>
  <si>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</si>
  <si>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</si>
  <si>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</si>
  <si>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</si>
  <si>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</si>
  <si>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</si>
  <si>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</si>
  <si>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</si>
  <si>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</si>
  <si>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</si>
  <si>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</si>
  <si>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</si>
  <si>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</si>
  <si>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</si>
  <si>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</si>
  <si>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</si>
  <si>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</si>
  <si>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</si>
  <si>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</si>
  <si>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</si>
  <si>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</si>
  <si>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</si>
  <si>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</si>
  <si>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</si>
  <si>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</si>
  <si>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</si>
  <si>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</si>
  <si>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</si>
  <si>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</si>
  <si>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</si>
  <si>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</si>
  <si>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</si>
  <si>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</si>
  <si>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</si>
  <si>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</si>
  <si>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</si>
  <si>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</si>
  <si>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</si>
  <si>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</si>
  <si>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</si>
  <si>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</si>
  <si>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</si>
  <si>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</si>
  <si>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</si>
  <si>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</si>
  <si>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</si>
  <si>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</si>
  <si>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</si>
  <si>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</si>
  <si>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</si>
  <si>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</si>
  <si>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</si>
  <si>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</si>
  <si>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</si>
  <si>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</si>
  <si>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</si>
  <si>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</si>
  <si>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</si>
  <si>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</si>
  <si>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</si>
  <si>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</si>
  <si>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</si>
  <si>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</si>
  <si>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</si>
  <si>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</si>
  <si>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</si>
  <si>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</si>
  <si>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</si>
  <si>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</si>
  <si>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</si>
  <si>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</si>
  <si>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</si>
  <si>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</si>
  <si>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</si>
  <si>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</si>
  <si>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</si>
  <si>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</si>
  <si>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</si>
  <si>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</si>
  <si>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</si>
  <si>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</si>
  <si>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</si>
  <si>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</si>
  <si>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</si>
  <si>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</si>
  <si>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</si>
  <si>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</si>
  <si>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</si>
  <si>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</si>
  <si>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</si>
  <si>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</si>
  <si>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</si>
  <si>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</si>
  <si>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</si>
  <si>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</si>
  <si>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</si>
  <si>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</si>
  <si>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</si>
  <si>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</si>
  <si>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</si>
  <si>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</si>
  <si>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</si>
  <si>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</si>
  <si>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</si>
  <si>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</si>
  <si>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</si>
  <si>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</si>
  <si>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</si>
  <si>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</si>
  <si>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</si>
  <si>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</si>
  <si>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</si>
  <si>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</si>
  <si>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</si>
  <si>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</si>
  <si>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</si>
  <si>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</si>
  <si>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</si>
  <si>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</si>
  <si>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</si>
  <si>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</si>
  <si>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</si>
  <si>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</si>
  <si>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</si>
  <si>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</si>
  <si>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</si>
  <si>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</si>
  <si>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</si>
  <si>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</si>
  <si>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</si>
  <si>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</si>
  <si>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</si>
  <si>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</si>
  <si>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</si>
  <si>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</si>
  <si>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</si>
  <si>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</si>
  <si>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</si>
  <si>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</si>
  <si>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</si>
  <si>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</si>
  <si>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</si>
  <si>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</si>
  <si>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</si>
  <si>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</si>
  <si>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</si>
  <si>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</si>
  <si>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</si>
  <si>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</si>
  <si>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</si>
  <si>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</si>
  <si>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</si>
  <si>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</si>
  <si>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</si>
  <si>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</si>
  <si>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</si>
  <si>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</si>
  <si>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</si>
  <si>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</si>
  <si>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</si>
  <si>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</si>
  <si>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</si>
  <si>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</si>
  <si>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</si>
  <si>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</si>
  <si>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</si>
  <si>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</si>
  <si>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</si>
  <si>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</si>
  <si>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</si>
  <si>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</si>
  <si>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</si>
  <si>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</si>
  <si>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</si>
  <si>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</si>
  <si>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</si>
  <si>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</si>
  <si>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</si>
  <si>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</si>
  <si>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</si>
  <si>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</si>
  <si>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</si>
  <si>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</si>
  <si>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</si>
  <si>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</si>
  <si>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</si>
  <si>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</si>
  <si>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</si>
  <si>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</si>
  <si>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</si>
  <si>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</si>
  <si>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</si>
  <si>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</si>
  <si>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</si>
  <si>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</si>
  <si>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</si>
  <si>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</si>
  <si>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</si>
  <si>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</si>
  <si>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</si>
  <si>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</si>
  <si>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</si>
  <si>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</si>
  <si>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</si>
  <si>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</si>
  <si>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</si>
  <si>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</si>
  <si>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</si>
  <si>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</si>
  <si>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</si>
  <si>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</si>
  <si>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</si>
  <si>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</si>
  <si>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</si>
  <si>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</si>
  <si>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</si>
  <si>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</si>
  <si>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</si>
  <si>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</si>
  <si>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</si>
  <si>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</si>
  <si>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</si>
  <si>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</si>
  <si>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</si>
  <si>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</si>
  <si>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</si>
  <si>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</si>
  <si>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</si>
  <si>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</si>
  <si>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</si>
  <si>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</si>
  <si>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</si>
  <si>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</si>
  <si>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</si>
  <si>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</si>
  <si>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</si>
  <si>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</si>
  <si>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</si>
  <si>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</si>
  <si>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</si>
  <si>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</si>
  <si>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</si>
  <si>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</si>
  <si>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</si>
  <si>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</si>
  <si>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</si>
  <si>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</si>
  <si>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</si>
  <si>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</si>
  <si>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</si>
  <si>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</si>
  <si>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</si>
  <si>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</si>
  <si>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</si>
  <si>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</si>
  <si>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</si>
  <si>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</si>
  <si>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</si>
  <si>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</si>
  <si>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</si>
  <si>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</si>
  <si>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</si>
  <si>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</si>
  <si>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</si>
  <si>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</si>
  <si>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</si>
  <si>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</si>
  <si>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</si>
  <si>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</si>
  <si>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</si>
  <si>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</si>
  <si>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</si>
  <si>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</si>
  <si>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</si>
  <si>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</si>
  <si>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</si>
  <si>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</si>
  <si>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</si>
  <si>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</si>
  <si>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</si>
  <si>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</si>
  <si>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</si>
  <si>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</si>
  <si>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</si>
  <si>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</si>
  <si>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</si>
  <si>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</si>
  <si>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</si>
  <si>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</si>
  <si>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</si>
  <si>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</si>
  <si>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</si>
  <si>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</si>
  <si>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</si>
  <si>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</si>
  <si>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</si>
  <si>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</si>
  <si>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</si>
  <si>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</si>
  <si>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</si>
  <si>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</si>
  <si>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</si>
  <si>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</si>
  <si>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</si>
  <si>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</si>
  <si>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</si>
  <si>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</si>
  <si>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</si>
  <si>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</si>
  <si>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</si>
  <si>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</si>
  <si>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</si>
  <si>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</si>
  <si>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</si>
  <si>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</si>
  <si>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</si>
  <si>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</si>
  <si>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</si>
  <si>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</si>
  <si>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</si>
  <si>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</si>
  <si>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</si>
  <si>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</si>
  <si>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</si>
  <si>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</si>
  <si>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</si>
  <si>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</si>
  <si>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</si>
  <si>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</si>
  <si>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</si>
  <si>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</si>
  <si>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</si>
  <si>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</si>
  <si>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</si>
  <si>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</si>
  <si>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</si>
  <si>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</si>
  <si>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</si>
  <si>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</si>
  <si>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</si>
  <si>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</si>
  <si>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</si>
  <si>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</si>
  <si>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</si>
  <si>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</si>
  <si>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</si>
  <si>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</si>
  <si>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</si>
  <si>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</si>
  <si>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</si>
  <si>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</si>
  <si>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</si>
  <si>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</si>
  <si>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</si>
  <si>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</si>
  <si>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</si>
  <si>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</si>
  <si>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</si>
  <si>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</si>
  <si>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</si>
  <si>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</si>
  <si>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</si>
  <si>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</si>
  <si>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</si>
  <si>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</si>
  <si>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</si>
  <si>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</si>
  <si>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</si>
  <si>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</si>
  <si>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</si>
  <si>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</si>
  <si>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</si>
  <si>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</si>
  <si>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</si>
  <si>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</si>
  <si>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</si>
  <si>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</si>
  <si>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</si>
  <si>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</si>
  <si>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</si>
  <si>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</si>
  <si>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</si>
  <si>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</si>
  <si>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</si>
  <si>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</si>
  <si>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</si>
  <si>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</si>
  <si>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</si>
  <si>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</si>
  <si>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</si>
  <si>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</si>
  <si>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</si>
  <si>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</si>
  <si>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</si>
  <si>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</si>
  <si>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</si>
  <si>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</si>
  <si>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</si>
  <si>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</si>
  <si>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</si>
  <si>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</si>
  <si>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</si>
  <si>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</si>
  <si>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</si>
  <si>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</si>
  <si>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</si>
  <si>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</si>
  <si>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</si>
  <si>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</si>
  <si>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</si>
  <si>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</si>
  <si>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</si>
  <si>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</si>
  <si>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</si>
  <si>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</si>
  <si>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</si>
  <si>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</si>
  <si>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</si>
  <si>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</si>
  <si>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</si>
  <si>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</si>
  <si>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</si>
  <si>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</si>
  <si>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</si>
  <si>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</si>
  <si>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</si>
  <si>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</si>
  <si>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</si>
  <si>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</si>
  <si>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</si>
  <si>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</si>
  <si>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</si>
  <si>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</si>
  <si>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</si>
  <si>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</si>
  <si>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</si>
  <si>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</si>
  <si>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</si>
  <si>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</si>
  <si>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</si>
  <si>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</si>
  <si>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</si>
  <si>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</si>
  <si>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</si>
  <si>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</si>
  <si>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</si>
  <si>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</si>
  <si>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</si>
  <si>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</si>
  <si>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</si>
  <si>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</si>
  <si>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</si>
  <si>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</si>
  <si>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</si>
  <si>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</si>
  <si>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</si>
  <si>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</si>
  <si>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</si>
  <si>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</si>
  <si>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</si>
  <si>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</si>
  <si>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</si>
  <si>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</si>
  <si>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</si>
  <si>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</si>
  <si>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</si>
  <si>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</si>
  <si>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</si>
  <si>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</si>
  <si>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</si>
  <si>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</si>
  <si>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</si>
  <si>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</si>
  <si>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</si>
  <si>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</si>
  <si>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</si>
  <si>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</si>
  <si>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</si>
  <si>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</si>
  <si>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</si>
  <si>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</si>
  <si>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</si>
  <si>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</si>
  <si>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</si>
  <si>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</si>
  <si>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</si>
  <si>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</si>
  <si>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</si>
  <si>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</si>
  <si>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</si>
  <si>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</si>
  <si>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</si>
  <si>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</si>
  <si>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</si>
  <si>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</si>
  <si>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</si>
  <si>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</si>
  <si>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</si>
  <si>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</si>
  <si>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</si>
  <si>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</si>
  <si>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</si>
  <si>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</si>
  <si>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</si>
  <si>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</si>
  <si>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</si>
  <si>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</si>
  <si>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</si>
  <si>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</si>
  <si>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</si>
  <si>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</si>
  <si>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</si>
  <si>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</si>
  <si>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</si>
  <si>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</si>
  <si>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</si>
  <si>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</si>
  <si>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</si>
  <si>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</si>
  <si>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</si>
  <si>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</si>
  <si>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</si>
  <si>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</si>
  <si>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</si>
  <si>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</si>
  <si>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</si>
  <si>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</si>
  <si>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</si>
  <si>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</si>
  <si>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</si>
  <si>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</si>
  <si>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</si>
  <si>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</si>
  <si>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</si>
  <si>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</si>
  <si>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</si>
  <si>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</si>
  <si>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</si>
  <si>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</si>
  <si>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</si>
  <si>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</si>
  <si>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</si>
  <si>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</si>
  <si>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</si>
  <si>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</si>
  <si>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</si>
  <si>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</si>
  <si>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</si>
  <si>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</si>
  <si>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</si>
  <si>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</si>
  <si>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</si>
  <si>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</si>
  <si>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</si>
  <si>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</si>
  <si>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</si>
  <si>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</si>
  <si>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</si>
  <si>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</si>
  <si>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</si>
  <si>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</si>
  <si>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</si>
  <si>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</si>
  <si>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</si>
  <si>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</si>
  <si>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</si>
  <si>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</si>
  <si>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</si>
  <si>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</si>
  <si>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</si>
  <si>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</si>
  <si>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</si>
  <si>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</si>
  <si>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</si>
  <si>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</si>
  <si>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</si>
  <si>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</si>
  <si>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</si>
  <si>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</si>
  <si>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</si>
  <si>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</si>
  <si>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</si>
  <si>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</si>
  <si>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</si>
  <si>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</si>
  <si>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</si>
  <si>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</si>
  <si>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</si>
  <si>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</si>
  <si>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</si>
  <si>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</si>
  <si>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</si>
  <si>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</si>
  <si>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</si>
  <si>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</si>
  <si>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</si>
  <si>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</si>
  <si>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</si>
  <si>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</si>
  <si>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</si>
  <si>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</si>
  <si>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</si>
  <si>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</si>
  <si>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</si>
  <si>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</si>
  <si>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</si>
  <si>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</si>
  <si>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</si>
  <si>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</si>
  <si>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</si>
  <si>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</si>
  <si>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</si>
  <si>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</si>
  <si>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</si>
  <si>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</si>
  <si>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</si>
  <si>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</si>
  <si>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</si>
  <si>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</si>
  <si>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</si>
  <si>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</si>
  <si>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</si>
  <si>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</si>
  <si>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</si>
  <si>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</si>
  <si>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</si>
  <si>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</si>
  <si>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</si>
  <si>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</si>
  <si>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</si>
  <si>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</si>
  <si>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</si>
  <si>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</si>
  <si>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</si>
  <si>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</si>
  <si>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</si>
  <si>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</si>
  <si>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</si>
  <si>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</si>
  <si>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</si>
  <si>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</si>
  <si>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</si>
  <si>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</si>
  <si>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</si>
  <si>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</si>
  <si>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</si>
  <si>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</si>
  <si>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</si>
  <si>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</si>
  <si>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</si>
  <si>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</si>
  <si>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</si>
  <si>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</si>
  <si>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</si>
  <si>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</si>
  <si>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</si>
  <si>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</si>
  <si>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</si>
  <si>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</si>
  <si>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</si>
  <si>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</si>
  <si>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</si>
  <si>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</si>
  <si>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</si>
  <si>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</si>
  <si>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</si>
  <si>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</si>
  <si>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</si>
  <si>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</si>
  <si>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</si>
  <si>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</si>
  <si>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</si>
  <si>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</si>
  <si>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</si>
  <si>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</si>
  <si>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</si>
  <si>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</si>
  <si>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</si>
  <si>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</si>
  <si>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</si>
  <si>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</si>
  <si>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</si>
  <si>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</si>
  <si>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</si>
  <si>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</si>
  <si>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</si>
  <si>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</si>
  <si>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</si>
  <si>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</si>
  <si>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</si>
  <si>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</si>
  <si>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</si>
  <si>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</si>
  <si>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</si>
  <si>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</si>
  <si>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</si>
  <si>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</si>
  <si>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</si>
  <si>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</si>
  <si>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</si>
  <si>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</si>
  <si>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</si>
  <si>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</si>
  <si>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</si>
  <si>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</si>
  <si>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</si>
  <si>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</si>
  <si>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</si>
  <si>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</si>
  <si>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</si>
  <si>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</si>
  <si>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</si>
  <si>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</si>
  <si>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</si>
  <si>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</si>
  <si>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</si>
  <si>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</si>
  <si>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</si>
  <si>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</si>
  <si>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</si>
  <si>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</si>
  <si>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</si>
  <si>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</si>
  <si>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</si>
  <si>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</si>
  <si>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</si>
  <si>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</si>
  <si>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</si>
  <si>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</si>
  <si>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</si>
  <si>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</si>
  <si>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</si>
  <si>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</si>
  <si>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</si>
  <si>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</si>
  <si>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</si>
  <si>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</si>
  <si>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</si>
  <si>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</si>
  <si>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</si>
  <si>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</si>
  <si>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</si>
  <si>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</si>
  <si>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</si>
  <si>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</si>
  <si>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</si>
  <si>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</si>
  <si>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</si>
  <si>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</si>
  <si>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</si>
  <si>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</si>
  <si>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</si>
  <si>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</si>
  <si>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</si>
  <si>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</si>
  <si>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</si>
  <si>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</si>
  <si>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</si>
  <si>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</si>
  <si>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</si>
  <si>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</si>
  <si>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</si>
  <si>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</si>
  <si>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</si>
  <si>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</si>
  <si>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</si>
  <si>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</si>
  <si>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</si>
  <si>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</si>
  <si>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</si>
  <si>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</si>
  <si>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</si>
  <si>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</si>
  <si>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</si>
  <si>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</si>
  <si>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</si>
  <si>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</si>
  <si>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</si>
  <si>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</si>
  <si>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</si>
  <si>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</si>
  <si>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</si>
  <si>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</si>
  <si>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</si>
  <si>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</si>
  <si>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</si>
  <si>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</si>
  <si>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</si>
  <si>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</si>
  <si>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</si>
  <si>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</si>
  <si>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</si>
  <si>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</si>
  <si>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</si>
  <si>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</si>
  <si>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</si>
  <si>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</si>
  <si>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</si>
  <si>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</si>
  <si>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</si>
  <si>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</si>
  <si>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</si>
  <si>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</si>
  <si>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</si>
  <si>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</si>
  <si>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</si>
  <si>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</si>
  <si>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</si>
  <si>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</si>
  <si>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</si>
  <si>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</si>
  <si>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</si>
  <si>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</si>
  <si>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</si>
  <si>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</si>
  <si>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</si>
  <si>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</si>
  <si>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</si>
  <si>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</si>
  <si>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</si>
  <si>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</si>
  <si>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</si>
  <si>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</si>
  <si>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</si>
  <si>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</si>
  <si>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</si>
  <si>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</si>
  <si>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</si>
  <si>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</si>
  <si>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</si>
  <si>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</si>
  <si>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</si>
  <si>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</si>
  <si>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</si>
  <si>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</si>
  <si>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</si>
  <si>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</si>
  <si>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</si>
  <si>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</si>
  <si>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</si>
  <si>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</si>
  <si>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</si>
  <si>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</si>
  <si>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</si>
  <si>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</si>
  <si>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</si>
  <si>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</si>
  <si>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</si>
  <si>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</si>
  <si>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</si>
  <si>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</si>
  <si>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</si>
  <si>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</si>
  <si>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</si>
  <si>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</si>
  <si>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</si>
  <si>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</si>
  <si>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</si>
  <si>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</si>
  <si>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</si>
  <si>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</si>
  <si>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</si>
  <si>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</si>
  <si>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</si>
  <si>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</si>
  <si>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</si>
  <si>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</si>
  <si>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</si>
  <si>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</si>
  <si>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</si>
  <si>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</si>
  <si>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</si>
  <si>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</si>
  <si>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</si>
  <si>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</si>
  <si>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</si>
  <si>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</si>
  <si>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</si>
  <si>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</si>
  <si>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</si>
  <si>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</si>
  <si>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</si>
  <si>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</si>
  <si>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</si>
  <si>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</si>
  <si>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</si>
  <si>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</si>
  <si>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</si>
  <si>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</si>
  <si>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</si>
  <si>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</si>
  <si>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</si>
  <si>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</si>
  <si>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</si>
  <si>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</si>
  <si>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</si>
  <si>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</si>
  <si>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</si>
  <si>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</si>
  <si>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</si>
  <si>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</si>
  <si>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</si>
  <si>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</si>
  <si>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</si>
  <si>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</si>
  <si>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</si>
  <si>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</si>
  <si>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</si>
  <si>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</si>
  <si>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</si>
  <si>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</si>
  <si>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</si>
  <si>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</si>
  <si>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</si>
  <si>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</si>
  <si>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</si>
  <si>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</si>
  <si>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</si>
  <si>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</si>
  <si>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</si>
  <si>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</si>
  <si>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</si>
  <si>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</si>
  <si>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</si>
  <si>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</si>
  <si>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</si>
  <si>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</si>
  <si>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</si>
  <si>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</si>
  <si>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</si>
  <si>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</si>
  <si>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</si>
  <si>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</si>
  <si>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</si>
  <si>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</si>
  <si>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</si>
  <si>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</si>
  <si>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</si>
  <si>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</si>
  <si>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</si>
  <si>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</si>
  <si>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</si>
  <si>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</si>
  <si>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</si>
  <si>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</si>
  <si>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</si>
  <si>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</si>
  <si>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</si>
  <si>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</si>
  <si>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</si>
  <si>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</si>
  <si>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</si>
  <si>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</si>
  <si>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</si>
  <si>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</si>
  <si>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</si>
  <si>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</si>
  <si>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</si>
  <si>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</si>
  <si>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</si>
  <si>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</si>
  <si>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</si>
  <si>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</si>
  <si>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</si>
  <si>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</si>
  <si>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</si>
  <si>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</si>
  <si>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</si>
  <si>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</si>
  <si>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</si>
  <si>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</si>
  <si>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</si>
  <si>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</si>
  <si>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</si>
  <si>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</si>
  <si>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</si>
  <si>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</si>
  <si>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</si>
  <si>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</si>
  <si>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</si>
  <si>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</si>
  <si>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</si>
  <si>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</si>
  <si>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</si>
  <si>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</si>
  <si>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</si>
  <si>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</si>
  <si>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</si>
  <si>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</si>
  <si>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</si>
  <si>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</si>
  <si>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</si>
  <si>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</si>
  <si>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</si>
  <si>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</si>
  <si>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</si>
  <si>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</si>
  <si>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</si>
  <si>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</si>
  <si>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</si>
  <si>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</si>
  <si>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</si>
  <si>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</si>
  <si>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</si>
  <si>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</si>
  <si>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</si>
  <si>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</si>
  <si>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</si>
  <si>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</si>
  <si>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</si>
  <si>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</si>
  <si>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</si>
  <si>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</si>
  <si>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</si>
  <si>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</si>
  <si>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</si>
  <si>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</si>
  <si>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</si>
  <si>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</si>
  <si>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</si>
  <si>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</si>
  <si>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</si>
  <si>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</si>
  <si>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</si>
  <si>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</si>
  <si>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</si>
  <si>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</si>
  <si>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</si>
  <si>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</si>
  <si>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</si>
  <si>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</si>
  <si>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</si>
  <si>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</si>
  <si>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</si>
  <si>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</si>
  <si>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</si>
  <si>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</si>
  <si>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</si>
  <si>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</si>
  <si>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</si>
  <si>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</si>
  <si>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</si>
  <si>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</si>
  <si>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</si>
  <si>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</si>
  <si>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</si>
  <si>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</si>
  <si>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</si>
  <si>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</si>
  <si>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</si>
  <si>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</si>
  <si>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</si>
  <si>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</si>
  <si>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</si>
  <si>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</si>
  <si>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</si>
  <si>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</si>
  <si>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</si>
  <si>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</si>
  <si>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</si>
  <si>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</si>
  <si>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</si>
  <si>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</si>
  <si>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</si>
  <si>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</si>
  <si>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</si>
  <si>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</si>
  <si>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</si>
  <si>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</si>
  <si>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</si>
  <si>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</si>
  <si>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</si>
  <si>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</si>
  <si>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</si>
  <si>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</si>
  <si>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</si>
  <si>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</si>
  <si>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</si>
  <si>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</si>
  <si>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</si>
  <si>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</si>
  <si>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</si>
  <si>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</si>
  <si>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</si>
  <si>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</si>
  <si>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</si>
  <si>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</si>
  <si>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</si>
  <si>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</si>
  <si>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</si>
  <si>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</si>
  <si>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</si>
  <si>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</si>
  <si>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</si>
  <si>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</si>
  <si>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</si>
  <si>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</si>
  <si>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</si>
  <si>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</si>
  <si>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</si>
  <si>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</si>
  <si>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</si>
  <si>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</si>
  <si>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</si>
  <si>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</si>
  <si>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</si>
  <si>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</si>
  <si>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</si>
  <si>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</si>
  <si>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</si>
  <si>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</si>
  <si>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</si>
  <si>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</si>
  <si>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</si>
  <si>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</si>
  <si>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</si>
  <si>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</si>
  <si>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</si>
  <si>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</si>
  <si>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</si>
  <si>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</si>
  <si>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</si>
  <si>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</si>
  <si>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</si>
  <si>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</si>
  <si>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</si>
  <si>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</si>
  <si>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</si>
  <si>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</si>
  <si>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</si>
  <si>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</si>
  <si>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</si>
  <si>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</si>
  <si>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</si>
  <si>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</si>
  <si>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</si>
  <si>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</si>
  <si>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</si>
  <si>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</si>
  <si>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</si>
  <si>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</si>
  <si>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</si>
  <si>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</si>
  <si>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</si>
  <si>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</si>
  <si>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</si>
  <si>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</si>
  <si>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</si>
  <si>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</si>
  <si>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</si>
  <si>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</si>
  <si>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</si>
  <si>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</si>
  <si>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</si>
  <si>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</si>
  <si>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</si>
  <si>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</si>
  <si>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</si>
  <si>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</si>
  <si>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</si>
  <si>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</si>
  <si>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</si>
  <si>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</si>
  <si>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</si>
  <si>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</si>
  <si>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</si>
  <si>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</si>
  <si>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</si>
  <si>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</si>
  <si>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</si>
  <si>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</si>
  <si>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</si>
  <si>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</si>
  <si>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</si>
  <si>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</si>
  <si>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</si>
  <si>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</si>
  <si>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</si>
  <si>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</si>
  <si>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</si>
  <si>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</si>
  <si>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</si>
  <si>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</si>
  <si>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</si>
  <si>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</si>
  <si>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</si>
  <si>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</si>
  <si>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</si>
  <si>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</si>
  <si>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</si>
  <si>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</si>
  <si>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</si>
  <si>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</si>
  <si>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</si>
  <si>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</si>
  <si>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</si>
  <si>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</si>
  <si>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</si>
  <si>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</si>
  <si>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</si>
  <si>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</si>
  <si>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</si>
  <si>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</si>
  <si>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</si>
  <si>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</si>
  <si>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</si>
  <si>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</si>
  <si>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</si>
  <si>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</si>
  <si>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</si>
  <si>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</si>
  <si>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</si>
  <si>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</si>
  <si>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</si>
  <si>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</si>
  <si>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</si>
  <si>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</si>
  <si>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</si>
  <si>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</si>
  <si>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</si>
  <si>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</si>
  <si>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</si>
  <si>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</si>
  <si>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</si>
  <si>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</si>
  <si>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</si>
  <si>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</si>
  <si>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</si>
  <si>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</si>
  <si>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</si>
  <si>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</si>
  <si>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</si>
  <si>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</si>
  <si>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</si>
  <si>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</si>
  <si>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</si>
  <si>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</si>
  <si>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</si>
  <si>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</si>
  <si>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</si>
  <si>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</si>
  <si>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</si>
  <si>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</si>
  <si>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</si>
  <si>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</si>
  <si>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</si>
  <si>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</si>
  <si>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</si>
  <si>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</si>
  <si>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</si>
  <si>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</si>
  <si>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</si>
  <si>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</si>
  <si>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</si>
  <si>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</si>
  <si>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</si>
  <si>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</si>
  <si>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</si>
  <si>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</si>
  <si>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</si>
  <si>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</si>
  <si>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</si>
  <si>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</si>
  <si>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</si>
  <si>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</si>
  <si>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</si>
  <si>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</si>
  <si>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</si>
  <si>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</si>
  <si>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</si>
  <si>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</si>
  <si>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</si>
  <si>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</si>
  <si>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</si>
  <si>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</si>
  <si>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</si>
  <si>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</si>
  <si>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</si>
  <si>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</si>
  <si>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</si>
  <si>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</si>
  <si>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</si>
  <si>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</si>
  <si>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</si>
  <si>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</si>
  <si>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</si>
  <si>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</si>
  <si>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</si>
  <si>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</si>
  <si>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</si>
  <si>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</si>
  <si>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</si>
  <si>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</si>
  <si>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</si>
  <si>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</si>
  <si>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</si>
  <si>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</si>
  <si>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</si>
  <si>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</si>
  <si>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</si>
  <si>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</si>
  <si>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</si>
  <si>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</si>
  <si>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</si>
  <si>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</si>
  <si>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</si>
  <si>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</si>
  <si>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</si>
  <si>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</si>
  <si>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</si>
  <si>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</si>
  <si>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</si>
  <si>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</si>
  <si>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</si>
  <si>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</si>
  <si>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</si>
  <si>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</si>
  <si>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</si>
  <si>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</si>
  <si>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</si>
  <si>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</si>
  <si>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</si>
  <si>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</si>
  <si>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</si>
  <si>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</si>
  <si>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</si>
  <si>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</si>
  <si>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</si>
  <si>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</si>
  <si>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</si>
  <si>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</si>
  <si>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</si>
  <si>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</si>
  <si>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</si>
  <si>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</si>
  <si>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</si>
  <si>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</si>
  <si>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</si>
  <si>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</si>
  <si>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</si>
  <si>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</si>
  <si>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</si>
  <si>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</si>
  <si>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</si>
  <si>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</si>
  <si>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</si>
  <si>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</si>
  <si>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</si>
  <si>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</si>
  <si>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</si>
  <si>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</si>
  <si>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</si>
  <si>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</si>
  <si>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</si>
  <si>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</si>
  <si>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</si>
  <si>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</si>
  <si>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</si>
  <si>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</si>
  <si>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</si>
  <si>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</si>
  <si>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</si>
  <si>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</si>
  <si>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</si>
  <si>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</si>
  <si>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</si>
  <si>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</si>
  <si>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</si>
  <si>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</si>
  <si>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</si>
  <si>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</si>
  <si>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</si>
  <si>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</si>
  <si>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</si>
  <si>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</si>
  <si>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</si>
  <si>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</si>
  <si>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</si>
  <si>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</si>
  <si>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</si>
  <si>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</si>
  <si>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</si>
  <si>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</si>
  <si>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</si>
  <si>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</si>
  <si>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</si>
  <si>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</si>
  <si>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</si>
  <si>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</si>
  <si>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</si>
  <si>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</si>
  <si>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</si>
  <si>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</si>
  <si>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</si>
  <si>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</si>
  <si>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</si>
  <si>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</si>
  <si>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</si>
  <si>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</si>
  <si>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</si>
  <si>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</si>
  <si>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</si>
  <si>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</si>
  <si>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</si>
  <si>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</si>
  <si>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</si>
  <si>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</si>
  <si>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</si>
  <si>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</si>
  <si>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</si>
  <si>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</si>
  <si>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</si>
  <si>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</si>
  <si>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</si>
  <si>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</si>
  <si>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</si>
  <si>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</si>
  <si>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</si>
  <si>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</si>
  <si>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</si>
  <si>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</si>
  <si>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</si>
  <si>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</si>
  <si>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</si>
  <si>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</si>
  <si>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</si>
  <si>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</si>
  <si>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</si>
  <si>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</si>
  <si>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</si>
  <si>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</si>
  <si>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</si>
  <si>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</si>
  <si>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</si>
  <si>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</si>
  <si>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</si>
  <si>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</si>
  <si>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</si>
  <si>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</si>
  <si>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</si>
  <si>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</si>
  <si>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</si>
  <si>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</si>
  <si>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</si>
  <si>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</si>
  <si>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</si>
  <si>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</si>
  <si>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</si>
  <si>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</si>
  <si>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</si>
  <si>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</si>
  <si>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</si>
  <si>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</si>
  <si>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</si>
  <si>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</si>
  <si>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</si>
  <si>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</si>
  <si>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</si>
  <si>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</si>
  <si>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</si>
  <si>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</si>
  <si>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</si>
  <si>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</si>
  <si>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</si>
  <si>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</si>
  <si>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</si>
  <si>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</si>
  <si>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</si>
  <si>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</si>
  <si>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</si>
  <si>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</si>
  <si>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</si>
  <si>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</si>
  <si>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</si>
  <si>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</si>
  <si>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</si>
  <si>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</si>
  <si>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</si>
  <si>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</si>
  <si>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</si>
  <si>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</si>
  <si>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</si>
  <si>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</si>
  <si>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</si>
  <si>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</si>
  <si>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</si>
  <si>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</si>
  <si>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</si>
  <si>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</si>
  <si>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</si>
  <si>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</si>
  <si>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</si>
  <si>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</si>
  <si>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</si>
  <si>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</si>
  <si>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</si>
  <si>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</si>
  <si>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</si>
  <si>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</si>
  <si>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</si>
  <si>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</si>
  <si>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</si>
  <si>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</si>
  <si>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</si>
  <si>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</si>
  <si>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</si>
  <si>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</si>
  <si>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</si>
  <si>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</si>
  <si>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</si>
  <si>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</si>
  <si>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</si>
  <si>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</si>
  <si>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</si>
  <si>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</si>
  <si>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</si>
  <si>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</si>
  <si>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</si>
  <si>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</si>
  <si>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</si>
  <si>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</si>
  <si>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</si>
  <si>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</si>
  <si>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</si>
  <si>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</si>
  <si>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</si>
  <si>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</si>
  <si>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</si>
  <si>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</si>
  <si>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</si>
  <si>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</si>
  <si>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</si>
  <si>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</si>
  <si>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</si>
  <si>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</si>
  <si>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</si>
  <si>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</si>
  <si>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</si>
  <si>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</si>
  <si>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</si>
  <si>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</si>
  <si>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</si>
  <si>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</si>
  <si>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</si>
  <si>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</si>
  <si>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</si>
  <si>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</si>
  <si>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</si>
  <si>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</si>
  <si>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</si>
  <si>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</si>
  <si>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</si>
  <si>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</si>
  <si>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</si>
  <si>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</si>
  <si>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</si>
  <si>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</si>
  <si>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</si>
  <si>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</si>
  <si>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</si>
  <si>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</si>
  <si>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</si>
  <si>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</si>
  <si>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</si>
  <si>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</si>
  <si>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</si>
  <si>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</si>
  <si>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</si>
  <si>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</si>
  <si>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</si>
  <si>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</si>
  <si>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</si>
  <si>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</si>
  <si>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</si>
  <si>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</si>
  <si>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</si>
  <si>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</si>
  <si>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</si>
  <si>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</si>
  <si>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</si>
  <si>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</si>
  <si>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</si>
  <si>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</si>
  <si>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</si>
  <si>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</si>
  <si>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</si>
  <si>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</si>
  <si>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</si>
  <si>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</si>
  <si>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</si>
  <si>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</si>
  <si>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</si>
  <si>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</si>
  <si>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</si>
  <si>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</si>
  <si>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</si>
  <si>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</si>
  <si>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</si>
  <si>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</si>
  <si>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</si>
  <si>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</si>
  <si>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</si>
  <si>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</si>
  <si>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</si>
  <si>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</si>
  <si>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</si>
  <si>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</si>
  <si>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</si>
  <si>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</si>
  <si>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</si>
  <si>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</si>
  <si>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</si>
  <si>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</si>
  <si>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</si>
  <si>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</si>
  <si>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</si>
  <si>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</si>
  <si>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</si>
  <si>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</si>
  <si>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</si>
  <si>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</si>
  <si>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</si>
  <si>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</si>
  <si>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</si>
  <si>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</si>
  <si>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</si>
  <si>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</si>
  <si>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</si>
  <si>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</si>
  <si>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</si>
  <si>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</si>
  <si>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</si>
  <si>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</si>
  <si>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</si>
  <si>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</si>
  <si>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</si>
  <si>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</si>
  <si>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</si>
  <si>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</si>
  <si>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</si>
  <si>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</si>
  <si>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</si>
  <si>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</si>
  <si>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</si>
  <si>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</si>
  <si>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</si>
  <si>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</si>
  <si>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</si>
  <si>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</si>
  <si>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</si>
  <si>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</si>
  <si>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</si>
  <si>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</si>
  <si>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</si>
  <si>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</si>
  <si>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</si>
  <si>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</si>
  <si>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</si>
  <si>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</si>
  <si>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</si>
  <si>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</si>
  <si>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</si>
  <si>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</si>
  <si>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</si>
  <si>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</si>
  <si>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</si>
  <si>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</si>
  <si>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</si>
  <si>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</si>
  <si>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</si>
  <si>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</si>
  <si>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</si>
  <si>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</si>
  <si>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</si>
  <si>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</si>
  <si>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</si>
  <si>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</si>
  <si>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</si>
  <si>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</si>
  <si>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</si>
  <si>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</si>
  <si>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</si>
  <si>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</si>
  <si>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</si>
  <si>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</si>
  <si>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</si>
  <si>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</si>
  <si>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</si>
  <si>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</si>
  <si>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</si>
  <si>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</si>
  <si>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</si>
  <si>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</si>
  <si>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</si>
  <si>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</si>
  <si>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</si>
  <si>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</si>
  <si>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</si>
  <si>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</si>
  <si>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</si>
  <si>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</si>
  <si>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</si>
  <si>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</si>
  <si>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</si>
  <si>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</si>
  <si>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</si>
  <si>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</si>
  <si>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</si>
  <si>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</si>
  <si>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</si>
  <si>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</si>
  <si>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</si>
  <si>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</si>
  <si>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</si>
  <si>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</si>
  <si>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</si>
  <si>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</si>
  <si>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</si>
  <si>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</si>
  <si>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</si>
  <si>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</si>
  <si>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</si>
  <si>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</si>
  <si>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</si>
  <si>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</si>
  <si>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</si>
  <si>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</si>
  <si>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</si>
  <si>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</si>
  <si>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</si>
  <si>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</si>
  <si>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</si>
  <si>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</si>
  <si>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</si>
  <si>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</si>
  <si>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</si>
  <si>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</si>
  <si>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</si>
  <si>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</si>
  <si>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</si>
  <si>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</si>
  <si>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</si>
  <si>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</si>
  <si>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</si>
  <si>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</si>
  <si>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</si>
  <si>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</si>
  <si>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</si>
  <si>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</si>
  <si>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</si>
  <si>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</si>
  <si>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</si>
  <si>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</si>
  <si>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</si>
  <si>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</si>
  <si>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</si>
  <si>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</si>
  <si>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</si>
  <si>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</si>
  <si>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</si>
  <si>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</si>
  <si>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</si>
  <si>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</si>
  <si>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</si>
  <si>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</si>
  <si>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</si>
  <si>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</si>
  <si>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</si>
  <si>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</si>
  <si>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</si>
  <si>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</si>
  <si>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</si>
  <si>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</si>
  <si>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</si>
  <si>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</si>
  <si>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</si>
  <si>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</si>
  <si>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</si>
  <si>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</si>
  <si>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</si>
  <si>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</si>
  <si>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</si>
  <si>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</si>
  <si>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</si>
  <si>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</si>
  <si>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</si>
  <si>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</si>
  <si>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</si>
  <si>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</si>
  <si>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</si>
  <si>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</si>
  <si>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</si>
  <si>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</si>
  <si>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</si>
  <si>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</si>
  <si>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</si>
  <si>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</si>
  <si>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</si>
  <si>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</si>
  <si>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</si>
  <si>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</si>
  <si>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</si>
  <si>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</si>
  <si>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</si>
  <si>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</si>
  <si>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</si>
  <si>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</si>
  <si>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</si>
  <si>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</si>
  <si>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</si>
  <si>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</si>
  <si>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</si>
  <si>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</si>
  <si>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</si>
  <si>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</si>
  <si>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</si>
  <si>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</si>
  <si>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</si>
  <si>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</si>
  <si>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</si>
  <si>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</si>
  <si>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</si>
  <si>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</si>
  <si>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</si>
  <si>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</si>
  <si>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</si>
  <si>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</si>
  <si>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</si>
  <si>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</si>
  <si>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</si>
  <si>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</si>
  <si>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</si>
  <si>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</si>
  <si>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</si>
  <si>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</si>
  <si>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</si>
  <si>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</si>
  <si>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</si>
  <si>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</si>
  <si>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</si>
  <si>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</si>
  <si>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</si>
  <si>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</si>
  <si>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</si>
  <si>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</si>
  <si>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</si>
  <si>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</si>
  <si>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</si>
  <si>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</si>
  <si>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</si>
  <si>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</si>
  <si>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</si>
  <si>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</si>
  <si>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</si>
  <si>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</si>
  <si>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</si>
  <si>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</si>
  <si>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</si>
  <si>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</si>
  <si>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</si>
  <si>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</si>
  <si>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</si>
  <si>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</si>
  <si>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</si>
  <si>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</si>
  <si>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</si>
  <si>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</si>
  <si>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</si>
  <si>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</si>
  <si>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</si>
  <si>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</si>
  <si>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</si>
  <si>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</si>
  <si>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</si>
  <si>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</si>
  <si>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</si>
  <si>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</si>
  <si>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</si>
  <si>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</si>
  <si>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</si>
  <si>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</si>
  <si>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</si>
  <si>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</si>
  <si>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</si>
  <si>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</si>
  <si>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</si>
  <si>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</si>
  <si>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</si>
  <si>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</si>
  <si>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</si>
  <si>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</si>
  <si>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</si>
  <si>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</si>
  <si>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</si>
  <si>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</si>
  <si>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</si>
  <si>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</si>
  <si>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</si>
  <si>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</si>
  <si>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</si>
  <si>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</si>
  <si>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</si>
  <si>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</si>
  <si>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</si>
  <si>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</si>
  <si>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</si>
  <si>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</si>
  <si>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</si>
  <si>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</si>
  <si>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</si>
  <si>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</si>
  <si>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</si>
  <si>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</si>
  <si>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</si>
  <si>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</si>
  <si>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</si>
  <si>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</si>
  <si>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</si>
  <si>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</si>
  <si>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</si>
  <si>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</si>
  <si>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</si>
  <si>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</si>
  <si>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</si>
  <si>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</si>
  <si>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</si>
  <si>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</si>
  <si>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</si>
  <si>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</si>
  <si>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</si>
  <si>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</si>
  <si>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</si>
  <si>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</si>
  <si>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</si>
  <si>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</si>
  <si>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</si>
  <si>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</si>
  <si>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</si>
  <si>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</si>
  <si>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</si>
  <si>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</si>
  <si>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</si>
  <si>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</si>
  <si>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</si>
  <si>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</si>
  <si>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</si>
  <si>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</si>
  <si>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</si>
  <si>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</si>
  <si>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</si>
  <si>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</si>
  <si>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</si>
  <si>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</si>
  <si>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</si>
  <si>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</si>
  <si>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</si>
  <si>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</si>
  <si>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</si>
  <si>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</si>
  <si>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</si>
  <si>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</si>
  <si>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</si>
  <si>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</si>
  <si>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</si>
  <si>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</si>
  <si>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</si>
  <si>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</si>
  <si>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</si>
  <si>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</si>
  <si>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</si>
  <si>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</si>
  <si>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</si>
  <si>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</si>
  <si>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</si>
  <si>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</si>
  <si>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</si>
  <si>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</si>
  <si>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</si>
  <si>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</si>
  <si>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</si>
  <si>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</si>
  <si>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</si>
  <si>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</si>
  <si>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</si>
  <si>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</si>
  <si>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</si>
  <si>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</si>
  <si>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</si>
  <si>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</si>
  <si>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</si>
  <si>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</si>
  <si>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</si>
  <si>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</si>
  <si>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</si>
  <si>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</si>
  <si>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</si>
  <si>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</si>
  <si>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</si>
  <si>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</si>
  <si>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</si>
  <si>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</si>
  <si>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</si>
  <si>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</si>
  <si>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</si>
  <si>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</si>
  <si>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</si>
  <si>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</si>
  <si>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</si>
  <si>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</si>
  <si>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</si>
  <si>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</si>
  <si>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</si>
  <si>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</si>
  <si>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</si>
  <si>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</si>
  <si>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</si>
  <si>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</si>
  <si>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</si>
  <si>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</si>
  <si>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</si>
  <si>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</si>
  <si>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</si>
  <si>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</si>
  <si>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</si>
  <si>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</si>
  <si>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</si>
  <si>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</si>
  <si>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</si>
  <si>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</si>
  <si>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</si>
  <si>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</si>
  <si>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</si>
  <si>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</si>
  <si>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</si>
  <si>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</si>
  <si>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</si>
  <si>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</si>
  <si>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</si>
  <si>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</si>
  <si>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</si>
  <si>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</si>
  <si>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</si>
  <si>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</si>
  <si>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</si>
  <si>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</si>
  <si>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</si>
  <si>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</si>
  <si>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</si>
  <si>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</si>
  <si>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</si>
  <si>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</si>
  <si>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</si>
  <si>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</si>
  <si>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</si>
  <si>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</si>
  <si>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</si>
  <si>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</si>
  <si>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</si>
  <si>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</si>
  <si>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</si>
  <si>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</si>
  <si>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</si>
  <si>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</si>
  <si>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</si>
  <si>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</si>
  <si>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</si>
  <si>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</si>
  <si>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</si>
  <si>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</si>
  <si>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</si>
  <si>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</si>
  <si>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</si>
  <si>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</si>
  <si>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</si>
  <si>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</si>
  <si>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</si>
  <si>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</si>
  <si>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</si>
  <si>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</si>
  <si>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</si>
  <si>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</si>
  <si>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</si>
  <si>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</si>
  <si>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</si>
  <si>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</si>
  <si>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</si>
  <si>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</si>
  <si>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</si>
  <si>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</si>
  <si>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</si>
  <si>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</si>
  <si>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</si>
  <si>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</si>
  <si>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</si>
  <si>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</si>
  <si>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</si>
  <si>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</si>
  <si>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</si>
  <si>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</si>
  <si>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</si>
  <si>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</si>
  <si>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</si>
  <si>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</si>
  <si>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</si>
  <si>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</si>
  <si>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</si>
  <si>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</si>
  <si>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</si>
  <si>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</si>
  <si>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</si>
  <si>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</si>
  <si>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</si>
  <si>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</si>
  <si>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</si>
  <si>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</si>
  <si>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</si>
  <si>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</si>
  <si>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</si>
  <si>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</si>
  <si>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</si>
  <si>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</si>
  <si>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</si>
  <si>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</si>
  <si>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</si>
  <si>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</si>
  <si>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</si>
  <si>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</si>
  <si>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</si>
  <si>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</si>
  <si>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</si>
  <si>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</si>
  <si>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</si>
  <si>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</si>
  <si>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</si>
  <si>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</si>
  <si>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</si>
  <si>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</si>
  <si>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</si>
  <si>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</si>
  <si>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</si>
  <si>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</si>
  <si>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</si>
  <si>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</si>
  <si>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</si>
  <si>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</si>
  <si>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</si>
  <si>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</si>
  <si>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</si>
  <si>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</si>
  <si>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</si>
  <si>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</si>
  <si>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</si>
  <si>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</si>
  <si>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</si>
  <si>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</si>
  <si>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</si>
  <si>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</si>
  <si>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</si>
  <si>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</si>
  <si>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</si>
  <si>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</si>
  <si>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</si>
  <si>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</si>
  <si>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</si>
  <si>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</si>
  <si>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</si>
  <si>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</si>
  <si>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</si>
  <si>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</si>
  <si>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</si>
  <si>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</si>
  <si>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</si>
  <si>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</si>
  <si>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</si>
  <si>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</si>
  <si>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</si>
  <si>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</si>
  <si>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</si>
  <si>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</si>
  <si>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</si>
  <si>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</si>
  <si>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</si>
  <si>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</si>
  <si>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</si>
  <si>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</si>
  <si>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</si>
  <si>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</si>
  <si>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</si>
  <si>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</si>
  <si>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</si>
  <si>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</si>
  <si>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</si>
  <si>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</si>
  <si>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</si>
  <si>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</si>
  <si>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</si>
  <si>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</si>
  <si>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</si>
  <si>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</si>
  <si>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</si>
  <si>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</si>
  <si>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</si>
  <si>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</si>
  <si>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</si>
  <si>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</si>
  <si>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</si>
  <si>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</si>
  <si>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</si>
  <si>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</si>
  <si>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</si>
  <si>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</si>
  <si>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</si>
  <si>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</si>
  <si>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</si>
  <si>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</si>
  <si>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</si>
  <si>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</si>
  <si>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</si>
  <si>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</si>
  <si>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</si>
  <si>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</si>
  <si>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</si>
  <si>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</si>
  <si>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</si>
  <si>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</si>
  <si>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</si>
  <si>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</si>
  <si>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</si>
  <si>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</si>
  <si>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</si>
  <si>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</si>
  <si>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</si>
  <si>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</si>
  <si>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</si>
  <si>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</si>
  <si>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</si>
  <si>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</si>
  <si>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</si>
  <si>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</si>
  <si>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</si>
  <si>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</si>
  <si>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</si>
  <si>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</si>
  <si>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</si>
  <si>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</si>
  <si>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</si>
  <si>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</si>
  <si>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</si>
  <si>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</si>
  <si>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</si>
  <si>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</si>
  <si>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</si>
  <si>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</si>
  <si>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</si>
  <si>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</si>
  <si>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</si>
  <si>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</si>
  <si>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</si>
  <si>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</si>
  <si>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</si>
  <si>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</si>
  <si>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</si>
  <si>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</si>
  <si>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</si>
  <si>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</si>
  <si>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</si>
  <si>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</si>
  <si>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</si>
  <si>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</si>
  <si>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</si>
  <si>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</si>
  <si>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</si>
  <si>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</si>
  <si>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</si>
  <si>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</si>
  <si>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</si>
  <si>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</si>
  <si>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</si>
  <si>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</si>
  <si>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</si>
  <si>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</si>
  <si>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</si>
  <si>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</si>
  <si>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</si>
  <si>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</si>
  <si>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</si>
  <si>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</si>
  <si>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</si>
  <si>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</si>
  <si>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</si>
  <si>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</si>
  <si>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</si>
  <si>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</si>
  <si>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</si>
  <si>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</si>
  <si>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</si>
  <si>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</si>
  <si>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</si>
  <si>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</si>
  <si>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</si>
  <si>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</si>
  <si>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</si>
  <si>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</si>
  <si>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</si>
  <si>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</si>
  <si>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</si>
  <si>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</si>
  <si>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</si>
  <si>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</si>
  <si>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</si>
  <si>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</si>
  <si>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</si>
  <si>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</si>
  <si>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</si>
  <si>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</si>
  <si>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</si>
  <si>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</si>
  <si>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</si>
  <si>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</si>
  <si>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</si>
  <si>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</si>
  <si>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</si>
  <si>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</si>
  <si>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</si>
  <si>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</si>
  <si>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</si>
  <si>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</si>
  <si>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</si>
  <si>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</si>
  <si>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</si>
  <si>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</si>
  <si>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</si>
  <si>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</si>
  <si>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</si>
  <si>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</si>
  <si>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</si>
  <si>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</si>
  <si>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</si>
  <si>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</si>
  <si>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</si>
  <si>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</si>
  <si>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</si>
  <si>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</si>
  <si>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</si>
  <si>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</si>
  <si>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</si>
  <si>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</si>
  <si>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</si>
  <si>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</si>
  <si>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</si>
  <si>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</si>
  <si>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</si>
  <si>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</si>
  <si>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</si>
  <si>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</si>
  <si>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</si>
  <si>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</si>
  <si>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</si>
  <si>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</si>
  <si>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</si>
  <si>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</si>
  <si>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</si>
  <si>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</si>
  <si>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</si>
  <si>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</si>
  <si>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</si>
  <si>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</si>
  <si>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</si>
  <si>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</si>
  <si>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</si>
  <si>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</si>
  <si>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</si>
  <si>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</si>
  <si>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</si>
  <si>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</si>
  <si>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</si>
  <si>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</si>
  <si>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</si>
  <si>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</si>
  <si>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</si>
  <si>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</si>
  <si>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</si>
  <si>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</si>
  <si>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</si>
  <si>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</si>
  <si>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</si>
  <si>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</si>
  <si>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</si>
  <si>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</si>
  <si>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</si>
  <si>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</si>
  <si>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</si>
  <si>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</si>
  <si>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</si>
  <si>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</si>
  <si>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</si>
  <si>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</si>
  <si>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</si>
  <si>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</si>
  <si>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</si>
  <si>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</si>
  <si>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</si>
  <si>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</si>
  <si>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</si>
  <si>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</si>
  <si>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</si>
  <si>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</si>
  <si>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</si>
  <si>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</si>
  <si>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</si>
  <si>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</si>
  <si>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</si>
  <si>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</si>
  <si>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</si>
  <si>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</si>
  <si>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</si>
  <si>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</si>
  <si>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</si>
  <si>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</si>
  <si>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</si>
  <si>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</si>
  <si>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</si>
  <si>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</si>
  <si>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</si>
  <si>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</si>
  <si>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</si>
  <si>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</si>
  <si>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</si>
  <si>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</si>
  <si>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</si>
  <si>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</si>
  <si>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</si>
  <si>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</si>
  <si>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</si>
  <si>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</si>
  <si>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</si>
  <si>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</si>
  <si>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</si>
  <si>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</si>
  <si>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</si>
  <si>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</si>
  <si>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</si>
  <si>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</si>
  <si>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</si>
  <si>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</si>
  <si>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</si>
  <si>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</si>
  <si>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</si>
  <si>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</si>
  <si>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</si>
  <si>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</si>
  <si>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</si>
  <si>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</si>
  <si>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</si>
  <si>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</si>
  <si>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</si>
  <si>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</si>
  <si>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</si>
  <si>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</si>
  <si>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</si>
  <si>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</si>
  <si>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</si>
  <si>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</si>
  <si>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</si>
  <si>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</si>
  <si>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</si>
  <si>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</si>
  <si>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</si>
  <si>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</si>
  <si>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</si>
  <si>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</si>
  <si>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</si>
  <si>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</si>
  <si>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</si>
  <si>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</si>
  <si>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</si>
  <si>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</si>
  <si>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</si>
  <si>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</si>
  <si>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</si>
  <si>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</si>
  <si>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</si>
  <si>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</si>
  <si>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</si>
  <si>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</si>
  <si>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</si>
  <si>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</si>
  <si>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</si>
  <si>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</si>
  <si>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</si>
  <si>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</si>
  <si>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</si>
  <si>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</si>
  <si>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</si>
  <si>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</si>
  <si>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</si>
  <si>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</si>
  <si>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</si>
  <si>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</si>
  <si>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</si>
  <si>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</si>
  <si>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</si>
  <si>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</si>
  <si>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</si>
  <si>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</si>
  <si>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</si>
  <si>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</si>
  <si>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</si>
  <si>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</si>
  <si>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</si>
  <si>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</si>
  <si>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</si>
  <si>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</si>
  <si>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</si>
  <si>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</si>
  <si>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</si>
  <si>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</si>
  <si>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</si>
  <si>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</si>
  <si>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</si>
  <si>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</si>
  <si>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</si>
  <si>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</si>
  <si>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</si>
  <si>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</si>
  <si>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</si>
  <si>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</si>
  <si>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</si>
  <si>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</si>
  <si>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</si>
  <si>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</si>
  <si>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</si>
  <si>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</si>
  <si>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</si>
  <si>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</si>
  <si>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</si>
  <si>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</si>
  <si>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</si>
  <si>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</si>
  <si>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</si>
  <si>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</si>
  <si>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</si>
  <si>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</si>
  <si>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</si>
  <si>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</si>
  <si>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</si>
  <si>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</si>
  <si>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</si>
  <si>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</si>
  <si>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</si>
  <si>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</si>
  <si>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</si>
  <si>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</si>
  <si>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</si>
  <si>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</si>
  <si>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</si>
  <si>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</si>
  <si>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</si>
  <si>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</si>
  <si>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</si>
  <si>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</si>
  <si>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</si>
  <si>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</si>
  <si>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</si>
  <si>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</si>
  <si>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</si>
  <si>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</si>
  <si>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</si>
  <si>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</si>
  <si>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</si>
  <si>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</si>
  <si>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</si>
  <si>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</si>
  <si>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</si>
  <si>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</si>
  <si>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</si>
  <si>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</si>
  <si>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</si>
  <si>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</si>
  <si>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</si>
  <si>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</si>
  <si>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</si>
  <si>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</si>
  <si>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</si>
  <si>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</si>
  <si>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</si>
  <si>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</si>
  <si>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</si>
  <si>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</si>
  <si>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</si>
  <si>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</si>
  <si>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</si>
  <si>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</si>
  <si>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</si>
  <si>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</si>
  <si>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</si>
  <si>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</si>
  <si>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</si>
  <si>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</si>
  <si>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</si>
  <si>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</si>
  <si>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</si>
  <si>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</si>
  <si>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</si>
  <si>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</si>
  <si>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</si>
  <si>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</si>
  <si>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</si>
  <si>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</si>
  <si>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</si>
  <si>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</si>
  <si>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</si>
  <si>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</si>
  <si>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</si>
  <si>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</si>
  <si>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</si>
  <si>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</si>
  <si>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</si>
  <si>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</si>
  <si>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</si>
  <si>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</si>
  <si>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</si>
  <si>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</si>
  <si>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</si>
  <si>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</si>
  <si>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</si>
  <si>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</si>
  <si>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</si>
  <si>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</si>
  <si>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</si>
  <si>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</si>
  <si>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</si>
  <si>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</si>
  <si>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</si>
  <si>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</si>
  <si>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</si>
  <si>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</si>
  <si>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</si>
  <si>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</si>
  <si>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</si>
  <si>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</si>
  <si>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</si>
  <si>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</si>
  <si>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</si>
  <si>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</si>
  <si>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</si>
  <si>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</si>
  <si>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</si>
  <si>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</si>
  <si>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</si>
  <si>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</si>
  <si>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</si>
  <si>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</si>
  <si>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</si>
  <si>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</si>
  <si>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</si>
  <si>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</si>
  <si>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</si>
  <si>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</si>
  <si>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</si>
  <si>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</si>
  <si>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</si>
  <si>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</si>
  <si>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</si>
  <si>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</si>
  <si>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</si>
  <si>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</si>
  <si>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</si>
  <si>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</si>
  <si>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</si>
  <si>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</si>
  <si>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</si>
  <si>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</si>
  <si>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</si>
  <si>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</si>
  <si>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</si>
  <si>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</si>
  <si>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</si>
  <si>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</si>
  <si>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</si>
  <si>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</si>
  <si>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</si>
  <si>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</si>
  <si>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</si>
  <si>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</si>
  <si>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</si>
  <si>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</si>
  <si>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</si>
  <si>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</si>
  <si>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</si>
  <si>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</si>
  <si>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</si>
  <si>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</si>
  <si>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</si>
  <si>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</si>
  <si>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</si>
  <si>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</si>
  <si>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</si>
  <si>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</si>
  <si>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</si>
  <si>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</si>
  <si>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</si>
  <si>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</si>
  <si>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</si>
  <si>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</si>
  <si>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</si>
  <si>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</si>
  <si>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</si>
  <si>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</si>
  <si>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</si>
  <si>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</si>
  <si>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</si>
  <si>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</si>
  <si>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</si>
  <si>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</si>
  <si>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</si>
  <si>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</si>
  <si>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</si>
  <si>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</si>
  <si>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</si>
  <si>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</si>
  <si>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</si>
  <si>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</si>
  <si>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</si>
  <si>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</si>
  <si>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</si>
  <si>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</si>
  <si>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</si>
  <si>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</si>
  <si>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</si>
  <si>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</si>
  <si>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</si>
  <si>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</si>
  <si>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</si>
  <si>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</si>
  <si>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</si>
  <si>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</si>
  <si>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</si>
  <si>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</si>
  <si>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</si>
  <si>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</si>
  <si>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</si>
  <si>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</si>
  <si>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</si>
  <si>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</si>
  <si>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</si>
  <si>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</si>
  <si>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</si>
  <si>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</si>
  <si>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</si>
  <si>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</si>
  <si>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</si>
  <si>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</si>
  <si>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</si>
  <si>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</si>
  <si>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</si>
  <si>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</si>
  <si>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</si>
  <si>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</si>
  <si>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</si>
  <si>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</si>
  <si>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</si>
  <si>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</si>
  <si>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</si>
  <si>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</si>
  <si>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</si>
  <si>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</si>
  <si>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</si>
  <si>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</si>
  <si>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</si>
  <si>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</si>
  <si>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</si>
  <si>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</si>
  <si>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</si>
  <si>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</si>
  <si>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</si>
  <si>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</si>
  <si>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</si>
  <si>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</si>
  <si>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</si>
  <si>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</si>
  <si>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</si>
  <si>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</si>
  <si>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</si>
  <si>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</si>
  <si>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</si>
  <si>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</si>
  <si>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</si>
  <si>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</si>
  <si>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</si>
  <si>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</si>
  <si>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</si>
  <si>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</si>
  <si>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</si>
  <si>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</si>
  <si>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</si>
  <si>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</si>
  <si>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</si>
  <si>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</si>
  <si>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</si>
  <si>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</si>
  <si>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</si>
  <si>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</si>
  <si>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</si>
  <si>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</si>
  <si>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</si>
  <si>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</si>
  <si>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</si>
  <si>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</si>
  <si>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</si>
  <si>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</si>
  <si>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</si>
  <si>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</si>
  <si>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</si>
  <si>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</si>
  <si>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</si>
  <si>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</si>
  <si>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</si>
  <si>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</si>
  <si>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</si>
  <si>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</si>
  <si>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</si>
  <si>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</si>
  <si>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</si>
  <si>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</si>
  <si>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</si>
  <si>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</si>
  <si>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</si>
  <si>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</si>
  <si>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</si>
  <si>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</si>
  <si>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</si>
  <si>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</si>
  <si>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</si>
  <si>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</si>
  <si>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</si>
  <si>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</si>
  <si>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</si>
  <si>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</si>
  <si>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</si>
  <si>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</si>
  <si>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</si>
  <si>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</si>
  <si>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</si>
  <si>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</si>
  <si>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</si>
  <si>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</si>
  <si>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</si>
  <si>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</si>
  <si>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</si>
  <si>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</si>
  <si>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</si>
  <si>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</si>
  <si>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</si>
  <si>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</si>
  <si>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</si>
  <si>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</si>
  <si>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</si>
  <si>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</si>
  <si>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</si>
  <si>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</si>
  <si>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</si>
  <si>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</si>
  <si>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</si>
  <si>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</si>
  <si>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</si>
  <si>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</si>
  <si>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</si>
  <si>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</si>
  <si>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</si>
  <si>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</si>
  <si>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</si>
  <si>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</si>
  <si>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</si>
  <si>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</si>
  <si>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</si>
  <si>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</si>
  <si>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</si>
  <si>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</si>
  <si>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</si>
  <si>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</si>
  <si>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</si>
  <si>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</si>
  <si>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</si>
  <si>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</si>
  <si>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</si>
  <si>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</si>
  <si>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</si>
  <si>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</si>
  <si>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</si>
  <si>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</si>
  <si>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</si>
  <si>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</si>
  <si>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</si>
  <si>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</si>
  <si>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</si>
  <si>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</si>
  <si>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</si>
  <si>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</si>
  <si>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</si>
  <si>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</si>
  <si>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</si>
  <si>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</si>
  <si>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</si>
  <si>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</si>
  <si>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</si>
  <si>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</si>
  <si>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</si>
  <si>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</si>
  <si>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</si>
  <si>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</si>
  <si>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</si>
  <si>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</si>
  <si>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</si>
  <si>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</si>
  <si>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</si>
  <si>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</si>
  <si>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</si>
  <si>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</si>
  <si>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</si>
  <si>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</si>
  <si>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</si>
  <si>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</si>
  <si>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</si>
  <si>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</si>
  <si>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</si>
  <si>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</si>
  <si>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</si>
  <si>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</si>
  <si>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</si>
  <si>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</si>
  <si>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</si>
  <si>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</si>
  <si>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</si>
  <si>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</si>
  <si>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</si>
  <si>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</si>
  <si>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</si>
  <si>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</si>
  <si>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</si>
  <si>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</si>
  <si>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</si>
  <si>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</si>
  <si>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</si>
  <si>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</si>
  <si>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</si>
  <si>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</si>
  <si>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</si>
  <si>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</si>
  <si>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</si>
  <si>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</si>
  <si>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</si>
  <si>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</si>
  <si>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</si>
  <si>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</si>
  <si>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</si>
  <si>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</si>
  <si>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</si>
  <si>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</si>
  <si>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</si>
  <si>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</si>
  <si>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</si>
  <si>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</si>
  <si>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</si>
  <si>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</si>
  <si>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</si>
  <si>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</si>
  <si>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</si>
  <si>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</si>
  <si>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</si>
  <si>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</si>
  <si>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</si>
  <si>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</si>
  <si>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</si>
  <si>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</si>
  <si>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</si>
  <si>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</si>
  <si>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</si>
  <si>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</si>
  <si>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</si>
  <si>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</si>
  <si>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</si>
  <si>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</si>
  <si>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</si>
  <si>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</si>
  <si>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</si>
  <si>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</si>
  <si>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</si>
  <si>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</si>
  <si>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</si>
  <si>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</si>
  <si>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</si>
  <si>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</si>
  <si>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</si>
  <si>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</si>
  <si>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</si>
  <si>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</si>
  <si>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</si>
  <si>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</si>
  <si>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</si>
  <si>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</si>
  <si>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</si>
  <si>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</si>
  <si>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</si>
  <si>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</si>
  <si>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</si>
  <si>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</si>
  <si>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</si>
  <si>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</si>
  <si>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</si>
  <si>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</si>
  <si>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</si>
  <si>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</si>
  <si>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</si>
  <si>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</si>
  <si>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</si>
  <si>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</si>
  <si>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</si>
  <si>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</si>
  <si>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</si>
  <si>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</si>
  <si>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</si>
  <si>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</si>
  <si>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</si>
  <si>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</si>
  <si>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</si>
  <si>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</si>
  <si>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</si>
  <si>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</si>
  <si>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</si>
  <si>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</si>
  <si>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</si>
  <si>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</si>
  <si>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</si>
  <si>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</si>
  <si>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</si>
  <si>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</si>
  <si>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</si>
  <si>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</si>
  <si>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</si>
  <si>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</si>
  <si>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</si>
  <si>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</si>
  <si>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</si>
  <si>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</si>
  <si>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</si>
  <si>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</si>
  <si>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</si>
  <si>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</si>
  <si>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</si>
  <si>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</si>
  <si>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</si>
  <si>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</si>
  <si>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</si>
  <si>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</si>
  <si>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</si>
  <si>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</si>
  <si>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</si>
  <si>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</si>
  <si>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</si>
  <si>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</si>
  <si>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</si>
  <si>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</si>
  <si>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</si>
  <si>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</si>
  <si>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</si>
  <si>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</si>
  <si>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</si>
  <si>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</si>
  <si>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</si>
  <si>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</si>
  <si>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</si>
  <si>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</si>
  <si>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</si>
  <si>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</si>
  <si>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</si>
  <si>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</si>
  <si>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</si>
  <si>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</si>
  <si>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</si>
  <si>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</si>
  <si>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</si>
  <si>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</si>
  <si>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</si>
  <si>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</si>
  <si>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</si>
  <si>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</si>
  <si>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</si>
  <si>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</si>
  <si>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</si>
  <si>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</si>
  <si>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</si>
  <si>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</si>
  <si>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</si>
  <si>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</si>
  <si>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</si>
  <si>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</si>
  <si>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</si>
  <si>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</si>
  <si>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</si>
  <si>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</si>
  <si>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</si>
  <si>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</si>
  <si>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</si>
  <si>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</si>
  <si>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</si>
  <si>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</si>
  <si>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</si>
  <si>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</si>
  <si>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</si>
  <si>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</si>
  <si>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</si>
  <si>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</si>
  <si>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</si>
  <si>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</si>
  <si>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</si>
  <si>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</si>
  <si>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</si>
  <si>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</si>
  <si>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</si>
  <si>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</si>
  <si>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</si>
  <si>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</si>
  <si>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</si>
  <si>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</si>
  <si>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</si>
  <si>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</si>
  <si>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</si>
  <si>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</si>
  <si>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</si>
  <si>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</si>
  <si>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</si>
  <si>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</si>
  <si>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</si>
  <si>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</si>
  <si>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</si>
  <si>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</si>
  <si>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</si>
  <si>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</si>
  <si>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</si>
  <si>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</si>
  <si>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</si>
  <si>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</si>
  <si>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</si>
  <si>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</si>
  <si>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</si>
  <si>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</si>
  <si>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</si>
  <si>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</si>
  <si>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</si>
  <si>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</si>
  <si>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</si>
  <si>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</si>
  <si>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</si>
  <si>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</si>
  <si>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</si>
  <si>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</si>
  <si>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</si>
  <si>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</si>
  <si>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</si>
  <si>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</si>
  <si>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</si>
  <si>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</si>
  <si>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</si>
  <si>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</si>
  <si>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</si>
  <si>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</si>
  <si>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</si>
  <si>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</si>
  <si>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</si>
  <si>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</si>
  <si>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</si>
  <si>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</si>
  <si>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</si>
  <si>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</si>
  <si>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</si>
  <si>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</si>
  <si>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</si>
  <si>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</si>
  <si>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</si>
  <si>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</si>
  <si>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</si>
  <si>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</si>
  <si>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</si>
  <si>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</si>
  <si>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</si>
  <si>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</si>
  <si>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</si>
  <si>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</si>
  <si>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</si>
  <si>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</si>
  <si>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</si>
  <si>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</si>
  <si>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</si>
  <si>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</si>
  <si>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</si>
  <si>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</si>
  <si>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</si>
  <si>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</si>
  <si>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</si>
  <si>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</si>
  <si>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</si>
  <si>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</si>
  <si>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</si>
  <si>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</si>
  <si>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</si>
  <si>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</si>
  <si>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</si>
  <si>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</si>
  <si>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</si>
  <si>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</si>
  <si>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</si>
  <si>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</si>
  <si>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</si>
  <si>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</si>
  <si>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</si>
  <si>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</si>
  <si>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</si>
  <si>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</si>
  <si>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</si>
  <si>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</si>
  <si>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</si>
  <si>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</si>
  <si>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</si>
  <si>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</si>
  <si>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</si>
  <si>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</si>
  <si>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</si>
  <si>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</si>
  <si>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</si>
  <si>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</si>
  <si>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</si>
  <si>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</si>
  <si>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</si>
  <si>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</si>
  <si>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</si>
  <si>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</si>
  <si>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</si>
  <si>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</si>
  <si>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</si>
  <si>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</si>
  <si>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</si>
  <si>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</si>
  <si>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</si>
  <si>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</si>
  <si>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</si>
  <si>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</si>
  <si>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</si>
  <si>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</si>
  <si>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</si>
  <si>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</si>
  <si>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</si>
  <si>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</si>
  <si>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</si>
  <si>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</si>
  <si>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</si>
  <si>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</si>
  <si>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</si>
  <si>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</si>
  <si>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</si>
  <si>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</si>
  <si>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</si>
  <si>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</si>
  <si>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</si>
  <si>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</si>
  <si>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</si>
  <si>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</si>
  <si>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</si>
  <si>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</si>
  <si>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</si>
  <si>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</si>
  <si>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</si>
  <si>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</si>
  <si>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</si>
  <si>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</si>
  <si>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</si>
  <si>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</si>
  <si>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</si>
  <si>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</si>
  <si>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</si>
  <si>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</si>
  <si>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</si>
  <si>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</si>
  <si>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</si>
  <si>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</si>
  <si>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</si>
  <si>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</si>
  <si>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</si>
  <si>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</si>
  <si>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</si>
  <si>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</si>
  <si>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</si>
  <si>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</si>
  <si>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</si>
  <si>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</si>
  <si>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</si>
  <si>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</si>
  <si>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</si>
  <si>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</si>
  <si>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</si>
  <si>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</si>
  <si>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</si>
  <si>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</si>
  <si>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</si>
  <si>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</si>
  <si>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</si>
  <si>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</si>
  <si>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</si>
  <si>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</si>
  <si>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</si>
  <si>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</si>
  <si>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</si>
  <si>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</si>
  <si>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</si>
  <si>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</si>
  <si>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</si>
  <si>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</si>
  <si>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</si>
  <si>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</si>
  <si>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</si>
  <si>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</si>
  <si>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</si>
  <si>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</si>
  <si>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</si>
  <si>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</si>
  <si>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</si>
  <si>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</si>
  <si>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</si>
  <si>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</si>
  <si>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</si>
  <si>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</si>
  <si>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</si>
  <si>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</si>
  <si>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</si>
  <si>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</si>
  <si>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</si>
  <si>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</si>
  <si>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</si>
  <si>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</si>
  <si>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</si>
  <si>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</si>
  <si>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</si>
  <si>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</si>
  <si>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</si>
  <si>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</si>
  <si>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</si>
  <si>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</si>
  <si>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</si>
  <si>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</si>
  <si>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</si>
  <si>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</si>
  <si>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</si>
  <si>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</si>
  <si>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</si>
  <si>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</si>
  <si>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</si>
  <si>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</si>
  <si>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</si>
  <si>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</si>
  <si>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</si>
  <si>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</si>
  <si>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</si>
  <si>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</si>
  <si>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</si>
  <si>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</si>
  <si>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</si>
  <si>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</si>
  <si>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</si>
  <si>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</si>
  <si>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</si>
  <si>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</si>
  <si>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</si>
  <si>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</si>
  <si>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</si>
  <si>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</si>
  <si>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</si>
  <si>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</si>
  <si>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</si>
  <si>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</si>
  <si>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</si>
  <si>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</si>
  <si>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</si>
  <si>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</si>
  <si>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</si>
  <si>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</si>
  <si>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</si>
  <si>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</si>
  <si>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</si>
  <si>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</si>
  <si>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</si>
  <si>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</si>
  <si>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</si>
  <si>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</si>
  <si>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</si>
  <si>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</si>
  <si>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</si>
  <si>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</si>
  <si>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</si>
  <si>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</si>
  <si>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</si>
  <si>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</si>
  <si>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</si>
  <si>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</si>
  <si>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</si>
  <si>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</si>
  <si>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</si>
  <si>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</si>
  <si>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</si>
  <si>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</si>
  <si>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</si>
  <si>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</si>
  <si>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</si>
  <si>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</si>
  <si>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</si>
  <si>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</si>
  <si>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</si>
  <si>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</si>
  <si>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</si>
  <si>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</si>
  <si>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</si>
  <si>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</si>
  <si>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</si>
  <si>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</si>
  <si>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</si>
  <si>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</si>
  <si>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</si>
  <si>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</si>
  <si>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</si>
  <si>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</si>
  <si>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</si>
  <si>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</si>
  <si>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</si>
  <si>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</si>
  <si>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</si>
  <si>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</si>
  <si>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</si>
  <si>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</si>
  <si>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</si>
  <si>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</si>
  <si>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</si>
  <si>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</si>
  <si>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</si>
  <si>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</si>
  <si>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</si>
  <si>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</si>
  <si>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</si>
  <si>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</si>
  <si>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</si>
  <si>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</si>
  <si>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</si>
  <si>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</si>
  <si>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</si>
  <si>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</si>
  <si>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</si>
  <si>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</si>
  <si>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</si>
  <si>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</si>
  <si>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</si>
  <si>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</si>
  <si>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</si>
  <si>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</si>
  <si>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</si>
  <si>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</si>
  <si>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</si>
  <si>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</si>
  <si>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</si>
  <si>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</si>
  <si>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</si>
  <si>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</si>
  <si>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</si>
  <si>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</si>
  <si>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</si>
  <si>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</si>
  <si>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</si>
  <si>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</si>
  <si>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</si>
  <si>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</si>
  <si>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</si>
  <si>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</si>
  <si>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</si>
  <si>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</si>
  <si>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</si>
  <si>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</si>
  <si>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</si>
  <si>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</si>
  <si>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</si>
  <si>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</si>
  <si>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</si>
  <si>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</si>
  <si>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</si>
  <si>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</si>
  <si>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</si>
  <si>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</si>
  <si>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</si>
  <si>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</si>
  <si>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</si>
  <si>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</si>
  <si>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</si>
  <si>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</si>
  <si>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</si>
  <si>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</si>
  <si>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</si>
  <si>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</si>
  <si>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</si>
  <si>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</si>
  <si>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</si>
  <si>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</si>
  <si>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</si>
  <si>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</si>
  <si>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</si>
  <si>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</si>
  <si>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</si>
  <si>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</si>
  <si>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</si>
  <si>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</si>
  <si>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</si>
  <si>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</si>
  <si>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</si>
  <si>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</si>
  <si>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</si>
  <si>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</si>
  <si>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</si>
  <si>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</si>
  <si>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</si>
  <si>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</si>
  <si>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</si>
  <si>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</si>
  <si>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</si>
  <si>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</si>
  <si>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</si>
  <si>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</si>
  <si>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</si>
  <si>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</si>
  <si>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</si>
  <si>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</si>
  <si>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</si>
  <si>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</si>
  <si>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</si>
  <si>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</si>
  <si>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</si>
  <si>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</si>
  <si>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</si>
  <si>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</si>
  <si>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</si>
  <si>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</si>
  <si>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</si>
  <si>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</si>
  <si>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</si>
  <si>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</si>
  <si>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</si>
  <si>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</si>
  <si>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</si>
  <si>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</si>
  <si>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</si>
  <si>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</si>
  <si>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</si>
  <si>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</si>
  <si>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</si>
  <si>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</si>
  <si>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</si>
  <si>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</si>
  <si>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</si>
  <si>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</si>
  <si>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</si>
  <si>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</si>
  <si>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</si>
  <si>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</si>
  <si>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</si>
  <si>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</si>
  <si>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</si>
  <si>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</si>
  <si>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</si>
  <si>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</si>
  <si>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</si>
  <si>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</si>
  <si>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</si>
  <si>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</si>
  <si>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</si>
  <si>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</si>
  <si>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</si>
  <si>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</si>
  <si>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</si>
  <si>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</si>
  <si>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</si>
  <si>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</si>
  <si>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</si>
  <si>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</si>
  <si>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</si>
  <si>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</si>
  <si>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</si>
  <si>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</si>
  <si>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</si>
  <si>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</si>
  <si>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</si>
  <si>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</si>
  <si>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</si>
  <si>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</si>
  <si>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</si>
  <si>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</si>
  <si>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</si>
  <si>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</si>
  <si>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</si>
  <si>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</si>
  <si>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</si>
  <si>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</si>
  <si>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</si>
  <si>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</si>
  <si>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</si>
  <si>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</si>
  <si>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</si>
  <si>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</si>
  <si>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</si>
  <si>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</si>
  <si>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</si>
  <si>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</si>
  <si>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</si>
  <si>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</si>
  <si>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</si>
  <si>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</si>
  <si>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</si>
  <si>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</si>
  <si>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</si>
  <si>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</si>
  <si>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</si>
  <si>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</si>
  <si>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</si>
  <si>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</si>
  <si>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</si>
  <si>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</si>
  <si>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</si>
  <si>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</si>
  <si>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</si>
  <si>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</si>
  <si>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</si>
  <si>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</si>
  <si>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</si>
  <si>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</si>
  <si>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</si>
  <si>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</si>
  <si>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</si>
  <si>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</si>
  <si>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</si>
  <si>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</si>
  <si>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</si>
  <si>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</si>
  <si>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</si>
  <si>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</si>
  <si>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</si>
  <si>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</si>
  <si>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</si>
  <si>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</si>
  <si>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</si>
  <si>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</si>
  <si>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</si>
  <si>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</si>
  <si>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</si>
  <si>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</si>
  <si>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</si>
  <si>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</si>
  <si>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</si>
  <si>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</si>
  <si>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</si>
  <si>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</si>
  <si>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</si>
  <si>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</si>
  <si>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</si>
  <si>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</si>
  <si>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</si>
  <si>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</si>
  <si>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</si>
  <si>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</si>
  <si>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</si>
  <si>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</si>
  <si>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</si>
  <si>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</si>
  <si>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</si>
  <si>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</si>
  <si>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</si>
  <si>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</si>
  <si>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</si>
  <si>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</si>
  <si>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</si>
  <si>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</si>
  <si>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</si>
  <si>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</si>
  <si>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</si>
  <si>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</si>
  <si>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</si>
  <si>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</si>
  <si>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</si>
  <si>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</si>
  <si>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</si>
  <si>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</si>
  <si>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</si>
  <si>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</si>
  <si>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</si>
  <si>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</si>
  <si>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</si>
  <si>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</si>
  <si>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</si>
  <si>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</si>
  <si>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</si>
  <si>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</si>
  <si>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</si>
  <si>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</si>
  <si>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</si>
  <si>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</si>
  <si>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</si>
  <si>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</si>
  <si>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</si>
  <si>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</si>
  <si>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</si>
  <si>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</si>
  <si>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</si>
  <si>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</si>
  <si>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</si>
  <si>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</si>
  <si>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</si>
  <si>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</si>
  <si>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</si>
  <si>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</si>
  <si>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</si>
  <si>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</si>
  <si>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</si>
  <si>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</si>
  <si>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</si>
  <si>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</si>
  <si>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</si>
  <si>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</si>
  <si>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</si>
  <si>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</si>
  <si>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</si>
  <si>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</si>
  <si>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</si>
  <si>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</si>
  <si>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</si>
  <si>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</si>
  <si>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</si>
  <si>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</si>
  <si>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</si>
  <si>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</si>
  <si>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</si>
  <si>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</si>
  <si>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</si>
  <si>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</si>
  <si>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</si>
  <si>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</si>
  <si>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</si>
  <si>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</si>
  <si>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</si>
  <si>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</si>
  <si>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</si>
  <si>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</si>
  <si>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</si>
  <si>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</si>
  <si>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</si>
  <si>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</si>
  <si>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</si>
  <si>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</si>
  <si>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</si>
  <si>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</si>
  <si>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</si>
  <si>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</si>
  <si>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</si>
  <si>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</si>
  <si>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</si>
  <si>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</si>
  <si>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</si>
  <si>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</si>
  <si>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</si>
  <si>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</si>
  <si>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</si>
  <si>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</si>
  <si>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</si>
  <si>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</si>
  <si>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</si>
  <si>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</si>
  <si>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</si>
  <si>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</si>
  <si>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</si>
  <si>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</si>
  <si>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</si>
  <si>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</si>
  <si>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</si>
  <si>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</si>
  <si>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</si>
  <si>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</si>
  <si>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</si>
  <si>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</si>
  <si>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</si>
  <si>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</si>
  <si>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</si>
  <si>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</si>
  <si>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</si>
  <si>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</si>
  <si>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</si>
  <si>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</si>
  <si>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</si>
  <si>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</si>
  <si>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</si>
  <si>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</si>
  <si>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</si>
  <si>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</si>
  <si>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</si>
  <si>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</si>
  <si>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</si>
  <si>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</si>
  <si>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</si>
  <si>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</si>
  <si>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</si>
  <si>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</si>
  <si>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</si>
  <si>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</si>
  <si>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</si>
  <si>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</si>
  <si>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</si>
  <si>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</si>
  <si>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</si>
  <si>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</si>
  <si>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</si>
  <si>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</si>
  <si>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</si>
  <si>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</si>
  <si>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</si>
  <si>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</si>
  <si>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</si>
  <si>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</si>
  <si>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</si>
  <si>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</si>
  <si>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</si>
  <si>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</si>
  <si>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</si>
  <si>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</si>
  <si>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</si>
  <si>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</si>
  <si>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</si>
  <si>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</si>
  <si>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</si>
  <si>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</si>
  <si>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</si>
  <si>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</si>
  <si>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</si>
  <si>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</si>
  <si>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</si>
  <si>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</si>
  <si>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</si>
  <si>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</si>
  <si>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</si>
  <si>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</si>
  <si>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</si>
  <si>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</si>
  <si>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</si>
  <si>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</si>
  <si>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</si>
  <si>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</si>
  <si>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</si>
  <si>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</si>
  <si>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</si>
  <si>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</si>
  <si>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</si>
  <si>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</si>
  <si>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</si>
  <si>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</si>
  <si>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</si>
  <si>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</si>
  <si>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</si>
  <si>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</si>
  <si>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</si>
  <si>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</si>
  <si>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</si>
  <si>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</si>
  <si>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</si>
  <si>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</si>
  <si>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</si>
  <si>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</si>
  <si>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</si>
  <si>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</si>
  <si>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</si>
  <si>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</si>
  <si>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</si>
  <si>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</si>
  <si>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</si>
  <si>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</si>
  <si>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</si>
  <si>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</si>
  <si>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</si>
  <si>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</si>
  <si>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</si>
  <si>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</si>
  <si>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</si>
  <si>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</si>
  <si>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</si>
  <si>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</si>
  <si>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</si>
  <si>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</si>
  <si>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</si>
  <si>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</si>
  <si>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</si>
  <si>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</si>
  <si>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</si>
  <si>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</si>
  <si>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</si>
  <si>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</si>
  <si>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</si>
  <si>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</si>
  <si>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</si>
  <si>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</si>
  <si>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</si>
  <si>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</si>
  <si>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</si>
  <si>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</si>
  <si>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</si>
  <si>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</si>
  <si>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</si>
  <si>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</si>
  <si>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</si>
  <si>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</si>
  <si>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</si>
  <si>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</si>
  <si>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</si>
  <si>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</si>
  <si>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</si>
  <si>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</si>
  <si>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</si>
  <si>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</si>
  <si>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</si>
  <si>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</si>
  <si>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</si>
  <si>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</si>
  <si>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</si>
  <si>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</si>
  <si>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</si>
  <si>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</si>
  <si>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</si>
  <si>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</si>
  <si>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</si>
  <si>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</si>
  <si>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</si>
  <si>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</si>
  <si>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</si>
  <si>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</si>
  <si>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</si>
  <si>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</si>
  <si>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</si>
  <si>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</si>
  <si>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</si>
  <si>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</si>
  <si>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</si>
  <si>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</si>
  <si>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</si>
  <si>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</si>
  <si>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</si>
  <si>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</si>
  <si>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</si>
  <si>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</si>
  <si>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</si>
  <si>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</si>
  <si>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</si>
  <si>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</si>
  <si>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</si>
  <si>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</si>
  <si>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</si>
  <si>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</si>
  <si>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</si>
  <si>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</si>
  <si>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</si>
  <si>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</si>
  <si>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</si>
  <si>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</si>
  <si>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</si>
  <si>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</si>
  <si>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</si>
  <si>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</si>
  <si>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</si>
  <si>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</si>
  <si>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</si>
  <si>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</si>
  <si>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</si>
  <si>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</si>
  <si>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</si>
  <si>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</si>
  <si>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</si>
  <si>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</si>
  <si>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</si>
  <si>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</si>
  <si>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</si>
  <si>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</si>
  <si>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</si>
  <si>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</si>
  <si>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</si>
  <si>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</si>
  <si>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</si>
  <si>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</si>
  <si>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</si>
  <si>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</si>
  <si>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</si>
  <si>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</si>
  <si>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</si>
  <si>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</si>
  <si>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</si>
  <si>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</si>
  <si>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</si>
  <si>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</si>
  <si>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</si>
  <si>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</si>
  <si>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</si>
  <si>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</si>
  <si>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</si>
  <si>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</si>
  <si>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</si>
  <si>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</si>
  <si>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</si>
  <si>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</si>
  <si>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</si>
  <si>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</si>
  <si>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</si>
  <si>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</si>
  <si>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</si>
  <si>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</si>
  <si>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</si>
  <si>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</si>
  <si>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</si>
  <si>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</si>
  <si>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</si>
  <si>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</si>
  <si>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</si>
  <si>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</si>
  <si>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</si>
  <si>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</si>
  <si>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</si>
  <si>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</si>
  <si>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</si>
  <si>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</si>
  <si>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</si>
  <si>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</si>
  <si>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</si>
  <si>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</si>
  <si>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</si>
  <si>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</si>
  <si>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</si>
  <si>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</si>
  <si>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</si>
  <si>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</si>
  <si>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</si>
  <si>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</si>
  <si>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</si>
  <si>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</si>
  <si>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</si>
  <si>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</si>
  <si>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</si>
  <si>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</si>
  <si>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</si>
  <si>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</si>
  <si>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</si>
  <si>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</si>
  <si>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</si>
  <si>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</si>
  <si>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</si>
  <si>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</si>
  <si>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</si>
  <si>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</si>
  <si>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</si>
  <si>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</si>
  <si>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</si>
  <si>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</si>
  <si>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</si>
  <si>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</si>
  <si>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</si>
  <si>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</si>
  <si>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</si>
  <si>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</si>
  <si>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</si>
  <si>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</si>
  <si>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</si>
  <si>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</si>
  <si>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</si>
  <si>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</si>
  <si>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</si>
  <si>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</si>
  <si>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</si>
  <si>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</si>
  <si>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</si>
  <si>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</si>
  <si>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</si>
  <si>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</si>
  <si>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</si>
  <si>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</si>
  <si>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</si>
  <si>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</si>
  <si>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</si>
  <si>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</si>
  <si>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</si>
  <si>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</si>
  <si>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</si>
  <si>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</si>
  <si>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</si>
  <si>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</si>
  <si>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</si>
  <si>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</si>
  <si>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</si>
  <si>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</si>
  <si>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</si>
  <si>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</si>
  <si>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</si>
  <si>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</si>
  <si>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</si>
  <si>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</si>
  <si>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</si>
  <si>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</si>
  <si>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</si>
  <si>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</si>
  <si>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</si>
  <si>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</si>
  <si>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</si>
  <si>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</si>
  <si>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</si>
  <si>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</si>
  <si>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</si>
  <si>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</si>
  <si>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</si>
  <si>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</si>
  <si>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</si>
  <si>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</si>
  <si>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</si>
  <si>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</si>
  <si>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</si>
  <si>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</si>
  <si>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</si>
  <si>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</si>
  <si>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</si>
  <si>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</si>
  <si>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</si>
  <si>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</si>
  <si>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</si>
  <si>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</si>
  <si>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</si>
  <si>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</si>
  <si>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</si>
  <si>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</si>
  <si>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</si>
  <si>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</si>
  <si>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</si>
  <si>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</si>
  <si>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</si>
  <si>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</si>
  <si>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</si>
  <si>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</si>
  <si>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</si>
  <si>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</si>
  <si>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</si>
  <si>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</si>
  <si>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</si>
  <si>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</si>
  <si>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</si>
  <si>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</si>
  <si>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</si>
  <si>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</si>
  <si>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</si>
  <si>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</si>
  <si>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</si>
  <si>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</si>
  <si>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</si>
  <si>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</si>
  <si>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</si>
  <si>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</si>
  <si>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</si>
  <si>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</si>
  <si>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</si>
  <si>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</si>
  <si>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</si>
  <si>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</si>
  <si>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</si>
  <si>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</si>
  <si>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</si>
  <si>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</si>
  <si>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</si>
  <si>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</si>
  <si>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</si>
  <si>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</si>
  <si>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</si>
  <si>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</si>
  <si>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</si>
  <si>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</si>
  <si>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</si>
  <si>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</si>
  <si>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</si>
  <si>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</si>
  <si>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</si>
  <si>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</si>
  <si>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</si>
  <si>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</si>
  <si>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</si>
  <si>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</si>
  <si>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</si>
  <si>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</si>
  <si>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</si>
  <si>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</si>
  <si>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</si>
  <si>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</si>
  <si>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</si>
  <si>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</si>
  <si>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</si>
  <si>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</si>
  <si>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</si>
  <si>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</si>
  <si>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</si>
  <si>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</si>
  <si>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</si>
  <si>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</si>
  <si>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</si>
  <si>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</si>
  <si>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</si>
  <si>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</si>
  <si>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</si>
  <si>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</si>
  <si>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</si>
  <si>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</si>
  <si>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</si>
  <si>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</si>
  <si>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</si>
  <si>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</si>
  <si>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</si>
  <si>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</si>
  <si>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</si>
  <si>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</si>
  <si>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</si>
  <si>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</si>
  <si>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</si>
  <si>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</si>
  <si>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</si>
  <si>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</si>
  <si>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</si>
  <si>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</si>
  <si>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</si>
  <si>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</si>
  <si>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</si>
  <si>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</si>
  <si>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</si>
  <si>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</si>
  <si>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</si>
  <si>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</si>
  <si>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</si>
  <si>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</si>
  <si>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</si>
  <si>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</si>
  <si>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</si>
  <si>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</si>
  <si>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</si>
  <si>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</si>
  <si>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</si>
  <si>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</si>
  <si>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</si>
  <si>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</si>
  <si>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</si>
  <si>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</si>
  <si>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</si>
  <si>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</si>
  <si>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</si>
  <si>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</si>
  <si>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</si>
  <si>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</si>
  <si>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</si>
  <si>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</si>
  <si>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</si>
  <si>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</si>
  <si>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</si>
  <si>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</si>
  <si>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</si>
  <si>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</si>
  <si>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</si>
  <si>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</si>
  <si>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</si>
  <si>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</si>
  <si>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</si>
  <si>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</si>
  <si>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</si>
  <si>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</si>
  <si>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</si>
  <si>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</si>
  <si>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</si>
  <si>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</si>
  <si>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</si>
  <si>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</si>
  <si>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</si>
  <si>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</si>
  <si>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</si>
  <si>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</si>
  <si>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</si>
  <si>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</si>
  <si>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</si>
  <si>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</si>
  <si>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</si>
  <si>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</si>
  <si>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</si>
  <si>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</si>
  <si>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</si>
  <si>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</si>
  <si>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</si>
  <si>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</si>
  <si>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</si>
  <si>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</si>
  <si>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</si>
  <si>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</si>
  <si>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</si>
  <si>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</si>
  <si>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</si>
  <si>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</si>
  <si>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</si>
  <si>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</si>
  <si>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</si>
  <si>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</si>
  <si>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</si>
  <si>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</si>
  <si>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</si>
  <si>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</si>
  <si>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</si>
  <si>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</si>
  <si>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</si>
  <si>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</si>
  <si>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</si>
  <si>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</si>
  <si>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</si>
  <si>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</si>
  <si>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</si>
  <si>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</si>
  <si>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</si>
  <si>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</si>
  <si>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</si>
  <si>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</si>
  <si>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</si>
  <si>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</si>
  <si>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</si>
  <si>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</si>
  <si>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</si>
  <si>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</si>
  <si>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</si>
  <si>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</si>
  <si>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</si>
  <si>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</si>
  <si>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</si>
  <si>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</si>
  <si>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</si>
  <si>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</si>
  <si>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</si>
  <si>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</si>
  <si>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</si>
  <si>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</si>
  <si>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</si>
  <si>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</si>
  <si>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</si>
  <si>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</si>
  <si>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</si>
  <si>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</si>
  <si>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</si>
  <si>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</si>
  <si>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</si>
  <si>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</si>
  <si>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</si>
  <si>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</si>
  <si>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</si>
  <si>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</si>
  <si>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</si>
  <si>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</si>
  <si>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</si>
  <si>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</si>
  <si>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</si>
  <si>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</si>
  <si>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</si>
  <si>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</si>
  <si>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</si>
  <si>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</si>
  <si>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</si>
  <si>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</si>
  <si>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</si>
  <si>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</si>
  <si>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</si>
  <si>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</si>
  <si>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</si>
  <si>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</si>
  <si>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</si>
  <si>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</si>
  <si>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</si>
  <si>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</si>
  <si>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</si>
  <si>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</si>
  <si>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</si>
  <si>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</si>
  <si>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</si>
  <si>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</si>
  <si>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</si>
  <si>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</si>
  <si>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</si>
  <si>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</si>
  <si>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</si>
  <si>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</si>
  <si>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</si>
  <si>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</si>
  <si>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</si>
  <si>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</si>
  <si>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</si>
  <si>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</si>
  <si>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</si>
  <si>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</si>
  <si>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</si>
  <si>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</si>
  <si>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</si>
  <si>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</si>
  <si>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</si>
  <si>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</si>
  <si>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</si>
  <si>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</si>
  <si>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</si>
  <si>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</si>
  <si>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</si>
  <si>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</si>
  <si>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</si>
  <si>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</si>
  <si>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</si>
  <si>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</si>
  <si>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</si>
  <si>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</si>
  <si>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</si>
  <si>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</si>
  <si>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</si>
  <si>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</si>
  <si>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</si>
  <si>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</si>
  <si>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</si>
  <si>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</si>
  <si>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</si>
  <si>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</si>
  <si>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</si>
  <si>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</si>
  <si>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</si>
  <si>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</si>
  <si>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</si>
  <si>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</si>
  <si>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</si>
  <si>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</si>
  <si>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</si>
  <si>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</si>
  <si>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</si>
  <si>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</si>
  <si>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</si>
  <si>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</si>
  <si>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</si>
  <si>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</si>
  <si>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</si>
  <si>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</si>
  <si>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</si>
  <si>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</si>
  <si>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</si>
  <si>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</si>
  <si>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</si>
  <si>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</si>
  <si>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</si>
  <si>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</si>
  <si>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</si>
  <si>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</si>
  <si>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</si>
  <si>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</si>
  <si>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</si>
  <si>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</si>
  <si>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</si>
  <si>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</si>
  <si>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</si>
  <si>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</si>
  <si>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</si>
  <si>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</si>
  <si>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</si>
  <si>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</si>
  <si>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</si>
  <si>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</si>
  <si>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</si>
  <si>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</si>
  <si>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</si>
  <si>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</si>
  <si>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</si>
  <si>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</si>
  <si>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</si>
  <si>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</si>
  <si>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</si>
  <si>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</si>
  <si>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</si>
  <si>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</si>
  <si>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</si>
  <si>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</si>
  <si>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</si>
  <si>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</si>
  <si>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</si>
  <si>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</si>
  <si>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</si>
  <si>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</si>
  <si>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</si>
  <si>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</si>
  <si>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</si>
  <si>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</si>
  <si>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</si>
  <si>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</si>
  <si>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</si>
  <si>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</si>
  <si>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</si>
  <si>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</si>
  <si>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</si>
  <si>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</si>
  <si>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</si>
  <si>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</si>
  <si>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</si>
  <si>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</si>
  <si>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</si>
  <si>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</si>
  <si>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</si>
  <si>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</si>
  <si>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</si>
  <si>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</si>
  <si>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</si>
  <si>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</si>
  <si>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</si>
  <si>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</si>
  <si>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</si>
  <si>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</si>
  <si>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</si>
  <si>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</si>
  <si>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</si>
  <si>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</si>
  <si>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</si>
  <si>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</si>
  <si>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</si>
  <si>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</si>
  <si>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</si>
  <si>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</si>
  <si>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</si>
  <si>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</si>
  <si>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</si>
  <si>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</si>
  <si>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</si>
  <si>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</si>
  <si>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</si>
  <si>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</si>
  <si>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</si>
  <si>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</si>
  <si>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</si>
  <si>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</si>
  <si>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</si>
  <si>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</si>
  <si>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</si>
  <si>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</si>
  <si>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</si>
  <si>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</si>
  <si>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</si>
  <si>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</si>
  <si>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</si>
  <si>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</si>
  <si>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</si>
  <si>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</si>
  <si>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</si>
  <si>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</si>
  <si>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</si>
  <si>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</si>
  <si>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</si>
  <si>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</si>
  <si>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</si>
  <si>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</si>
  <si>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</si>
  <si>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</si>
  <si>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</si>
  <si>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</si>
  <si>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</si>
  <si>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</si>
  <si>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</si>
  <si>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</si>
  <si>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</si>
  <si>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</si>
  <si>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</si>
  <si>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</si>
  <si>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</si>
  <si>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</si>
  <si>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</si>
  <si>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</si>
  <si>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</si>
  <si>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</si>
  <si>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</si>
  <si>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</si>
  <si>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</si>
  <si>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</si>
  <si>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</si>
  <si>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</si>
  <si>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</si>
  <si>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</si>
  <si>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</si>
  <si>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</si>
  <si>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</si>
  <si>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</si>
  <si>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</si>
  <si>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</si>
  <si>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</si>
  <si>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</si>
  <si>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</si>
  <si>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</si>
  <si>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</si>
  <si>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</si>
  <si>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</si>
  <si>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</si>
  <si>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</si>
  <si>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</si>
  <si>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</si>
  <si>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</si>
  <si>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</si>
  <si>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</si>
  <si>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</si>
  <si>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</si>
  <si>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</si>
  <si>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</si>
  <si>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</si>
  <si>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</si>
  <si>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</si>
  <si>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</si>
  <si>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</si>
  <si>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</si>
  <si>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</si>
  <si>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</si>
  <si>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</si>
  <si>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</si>
  <si>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</si>
  <si>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</si>
  <si>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</si>
  <si>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</si>
  <si>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</si>
  <si>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</si>
  <si>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</si>
  <si>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</si>
  <si>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</si>
  <si>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</si>
  <si>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</si>
  <si>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</si>
  <si>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</si>
  <si>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</si>
  <si>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</si>
  <si>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</si>
  <si>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</si>
  <si>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</si>
  <si>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</si>
  <si>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</si>
  <si>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</si>
  <si>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</si>
  <si>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</si>
  <si>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</si>
  <si>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</si>
  <si>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</si>
  <si>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</si>
  <si>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</si>
  <si>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</si>
  <si>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</si>
  <si>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</si>
  <si>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</si>
  <si>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</si>
  <si>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</si>
  <si>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</si>
  <si>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</si>
  <si>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</si>
  <si>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</si>
  <si>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</si>
  <si>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</si>
  <si>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</si>
  <si>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</si>
  <si>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</si>
  <si>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</si>
  <si>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</si>
  <si>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</si>
  <si>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</si>
  <si>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</si>
  <si>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</si>
  <si>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</si>
  <si>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</si>
  <si>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</si>
  <si>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</si>
  <si>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</si>
  <si>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</si>
  <si>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</si>
  <si>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</si>
  <si>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</si>
  <si>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</si>
  <si>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</si>
  <si>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</si>
  <si>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</si>
  <si>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</si>
  <si>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</si>
  <si>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</si>
  <si>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</si>
  <si>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</si>
  <si>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</si>
  <si>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</si>
  <si>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</si>
  <si>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</si>
  <si>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</si>
  <si>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</si>
  <si>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</si>
  <si>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</si>
  <si>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</si>
  <si>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</si>
  <si>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</si>
  <si>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</si>
  <si>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</si>
  <si>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</si>
  <si>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</si>
  <si>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</si>
  <si>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</si>
  <si>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</si>
  <si>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</si>
  <si>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</si>
  <si>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</si>
  <si>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</si>
  <si>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</si>
  <si>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</si>
  <si>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</si>
  <si>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</si>
  <si>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</si>
  <si>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</si>
  <si>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</si>
  <si>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</si>
  <si>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</si>
  <si>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</si>
  <si>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</si>
  <si>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</si>
  <si>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</si>
  <si>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</si>
  <si>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</si>
  <si>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</si>
  <si>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</si>
  <si>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</si>
  <si>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</si>
  <si>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</si>
  <si>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</si>
  <si>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</si>
  <si>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</si>
  <si>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</si>
  <si>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</si>
  <si>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</si>
  <si>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</si>
  <si>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</si>
  <si>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</si>
  <si>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</si>
  <si>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</si>
  <si>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</si>
  <si>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</si>
  <si>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</si>
  <si>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</si>
  <si>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</si>
  <si>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</si>
  <si>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</si>
  <si>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</si>
  <si>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</si>
  <si>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</si>
  <si>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</si>
  <si>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</si>
  <si>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</si>
  <si>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</si>
  <si>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</si>
  <si>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</si>
  <si>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</si>
  <si>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</si>
  <si>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</si>
  <si>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</si>
  <si>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</si>
  <si>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</si>
  <si>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</si>
  <si>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</si>
  <si>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</si>
  <si>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</si>
  <si>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</si>
  <si>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</si>
  <si>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</si>
  <si>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</si>
  <si>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</si>
  <si>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</si>
  <si>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</si>
  <si>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</si>
  <si>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</si>
  <si>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</si>
  <si>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</si>
  <si>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</si>
  <si>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</si>
  <si>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</si>
  <si>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</si>
  <si>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</si>
  <si>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</si>
  <si>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</si>
  <si>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</si>
  <si>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</si>
  <si>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</si>
  <si>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</si>
  <si>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</si>
  <si>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</si>
  <si>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</si>
  <si>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</si>
  <si>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</si>
  <si>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</si>
  <si>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</si>
  <si>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</si>
  <si>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</si>
  <si>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</si>
  <si>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</si>
  <si>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</si>
  <si>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</si>
  <si>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</si>
  <si>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</si>
  <si>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</si>
  <si>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</si>
  <si>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</si>
  <si>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</si>
  <si>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</si>
  <si>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</si>
  <si>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</si>
  <si>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</si>
  <si>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</si>
  <si>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</si>
  <si>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</si>
  <si>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</si>
  <si>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</si>
  <si>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</si>
  <si>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</si>
  <si>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</si>
  <si>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</si>
  <si>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</si>
  <si>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</si>
  <si>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</si>
  <si>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</si>
  <si>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</si>
  <si>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</si>
  <si>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</si>
  <si>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</si>
  <si>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</si>
  <si>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</si>
  <si>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</si>
  <si>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</si>
  <si>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</si>
  <si>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</si>
  <si>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</si>
  <si>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</si>
  <si>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</si>
  <si>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</si>
  <si>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</si>
  <si>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</si>
  <si>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</si>
  <si>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</si>
  <si>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</si>
  <si>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</si>
  <si>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</si>
  <si>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</si>
  <si>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</si>
  <si>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</si>
  <si>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</si>
  <si>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</si>
  <si>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</si>
  <si>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</si>
  <si>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</si>
  <si>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</si>
  <si>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</si>
  <si>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</si>
  <si>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</si>
  <si>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</si>
  <si>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</si>
  <si>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</si>
  <si>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</si>
  <si>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</si>
  <si>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</si>
  <si>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</si>
  <si>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</si>
  <si>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</si>
  <si>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</si>
  <si>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</si>
  <si>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</si>
  <si>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</si>
  <si>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</si>
  <si>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</si>
  <si>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</si>
  <si>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</si>
  <si>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</si>
  <si>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</si>
  <si>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</si>
  <si>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</si>
  <si>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</si>
  <si>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</si>
  <si>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</si>
  <si>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</si>
  <si>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</si>
  <si>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</si>
  <si>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</si>
  <si>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</si>
  <si>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</si>
  <si>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</si>
  <si>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</si>
  <si>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</si>
  <si>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</si>
  <si>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</si>
  <si>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</si>
  <si>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</si>
  <si>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</si>
  <si>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</si>
  <si>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</si>
  <si>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</si>
  <si>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</si>
  <si>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</si>
  <si>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</si>
  <si>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</si>
  <si>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</si>
  <si>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</si>
  <si>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</si>
  <si>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</si>
  <si>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</si>
  <si>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</si>
  <si>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</si>
  <si>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</si>
  <si>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</si>
  <si>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</si>
  <si>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</si>
  <si>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</si>
  <si>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</si>
  <si>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</si>
  <si>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</si>
  <si>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</si>
  <si>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</si>
  <si>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</si>
  <si>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</si>
  <si>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</si>
  <si>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</si>
  <si>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</si>
  <si>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</si>
  <si>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</si>
  <si>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</si>
  <si>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</si>
  <si>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</si>
  <si>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</si>
  <si>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</si>
  <si>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</si>
  <si>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</si>
  <si>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</si>
  <si>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</si>
  <si>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</si>
  <si>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</si>
  <si>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</si>
  <si>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</si>
  <si>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</si>
  <si>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</si>
  <si>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</si>
  <si>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</si>
  <si>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</si>
  <si>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</si>
  <si>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</si>
  <si>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</si>
  <si>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</si>
  <si>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</si>
  <si>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</si>
  <si>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</si>
  <si>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</si>
  <si>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</si>
  <si>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</si>
  <si>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</si>
  <si>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</si>
  <si>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</si>
  <si>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</si>
  <si>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</si>
  <si>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</si>
  <si>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</si>
  <si>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</si>
  <si>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</si>
  <si>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</si>
  <si>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</si>
  <si>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</si>
  <si>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</si>
  <si>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</si>
  <si>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</si>
  <si>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</si>
  <si>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</si>
  <si>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</si>
  <si>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</si>
  <si>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</si>
  <si>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</si>
  <si>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</si>
  <si>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</si>
  <si>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</si>
  <si>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</si>
  <si>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</si>
  <si>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</si>
  <si>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</si>
  <si>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</si>
  <si>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</si>
  <si>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</si>
  <si>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</si>
  <si>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</si>
  <si>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</si>
  <si>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</si>
  <si>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</si>
  <si>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</si>
  <si>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</si>
  <si>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</si>
  <si>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</si>
  <si>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</si>
  <si>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</si>
  <si>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</si>
  <si>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</si>
  <si>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</si>
  <si>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</si>
  <si>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</si>
  <si>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</si>
  <si>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</si>
  <si>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</si>
  <si>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</si>
  <si>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</si>
  <si>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</si>
  <si>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</si>
  <si>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</si>
  <si>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</si>
  <si>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</si>
  <si>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</si>
  <si>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</si>
  <si>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</si>
  <si>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</si>
  <si>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</si>
  <si>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</si>
  <si>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</si>
  <si>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</si>
  <si>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</si>
  <si>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</si>
  <si>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</si>
  <si>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</si>
  <si>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</si>
  <si>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</si>
  <si>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</si>
  <si>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</si>
  <si>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</si>
  <si>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</si>
  <si>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</si>
  <si>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</si>
  <si>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</si>
  <si>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</si>
  <si>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</si>
  <si>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</si>
  <si>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</si>
  <si>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</si>
  <si>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</si>
  <si>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</si>
  <si>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</si>
  <si>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</si>
  <si>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</si>
  <si>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</si>
  <si>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</si>
  <si>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</si>
  <si>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</si>
  <si>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</si>
  <si>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</si>
  <si>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</si>
  <si>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</si>
  <si>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</si>
  <si>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</si>
  <si>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</si>
  <si>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</si>
  <si>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</si>
  <si>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</si>
  <si>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</si>
  <si>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</si>
  <si>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</si>
  <si>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</si>
  <si>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</si>
  <si>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</si>
  <si>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</si>
  <si>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</si>
  <si>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</si>
  <si>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</si>
  <si>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</si>
  <si>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</si>
  <si>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</si>
  <si>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</si>
  <si>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</si>
  <si>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</si>
  <si>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</si>
  <si>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</si>
  <si>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</si>
  <si>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</si>
  <si>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</si>
  <si>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</si>
  <si>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</si>
  <si>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</si>
  <si>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</si>
  <si>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</si>
  <si>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</si>
  <si>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</si>
  <si>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</si>
  <si>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</si>
  <si>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</si>
  <si>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</si>
  <si>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</si>
  <si>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</si>
  <si>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</si>
  <si>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</si>
  <si>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</si>
  <si>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</si>
  <si>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</si>
  <si>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</si>
  <si>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</si>
  <si>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</si>
  <si>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</si>
  <si>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</si>
  <si>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</si>
  <si>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</si>
  <si>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</si>
  <si>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</si>
  <si>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</si>
  <si>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</si>
  <si>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</si>
  <si>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</si>
  <si>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</si>
  <si>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</si>
  <si>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</si>
  <si>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</si>
  <si>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</si>
  <si>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</si>
  <si>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</si>
  <si>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</si>
  <si>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</si>
  <si>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</si>
  <si>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</si>
  <si>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</si>
  <si>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</si>
  <si>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</si>
  <si>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</si>
  <si>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</si>
  <si>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</si>
  <si>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</si>
  <si>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</si>
  <si>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</si>
  <si>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</si>
  <si>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</si>
  <si>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</si>
  <si>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</si>
  <si>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</si>
  <si>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</si>
  <si>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</si>
  <si>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</si>
  <si>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</si>
  <si>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</si>
  <si>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</si>
  <si>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</si>
  <si>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</si>
  <si>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</si>
  <si>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</si>
  <si>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</si>
  <si>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</si>
  <si>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</si>
  <si>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</si>
  <si>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</si>
  <si>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</si>
  <si>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</si>
  <si>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</si>
  <si>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</si>
  <si>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</si>
  <si>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</si>
  <si>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</si>
  <si>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</si>
  <si>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</si>
  <si>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</si>
  <si>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</si>
  <si>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</si>
  <si>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</si>
  <si>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</si>
  <si>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</si>
  <si>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</si>
  <si>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</si>
  <si>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</si>
  <si>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</si>
  <si>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</si>
  <si>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</si>
  <si>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</si>
  <si>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</si>
  <si>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</si>
  <si>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</si>
  <si>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</si>
  <si>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</si>
  <si>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</si>
  <si>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</si>
  <si>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</si>
  <si>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</si>
  <si>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</si>
  <si>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</si>
  <si>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</si>
  <si>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</si>
  <si>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</si>
  <si>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</si>
  <si>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</si>
  <si>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</si>
  <si>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</si>
  <si>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</si>
  <si>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</si>
  <si>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</si>
  <si>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</si>
  <si>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</si>
  <si>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</si>
  <si>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</si>
  <si>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</si>
  <si>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</si>
  <si>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</si>
  <si>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</si>
  <si>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</si>
  <si>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</si>
  <si>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</si>
  <si>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</si>
  <si>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</si>
  <si>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</si>
  <si>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</si>
  <si>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</si>
  <si>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</si>
  <si>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</si>
  <si>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</si>
  <si>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</si>
  <si>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</si>
  <si>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</si>
  <si>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</si>
  <si>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</si>
  <si>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</si>
  <si>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</si>
  <si>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</si>
  <si>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</si>
  <si>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</si>
  <si>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</si>
  <si>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</si>
  <si>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</si>
  <si>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</si>
  <si>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</si>
  <si>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</si>
  <si>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</si>
  <si>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</si>
  <si>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</si>
  <si>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</si>
  <si>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</si>
  <si>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</si>
  <si>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</si>
  <si>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</si>
  <si>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</si>
  <si>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</si>
  <si>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</si>
  <si>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</si>
  <si>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</si>
  <si>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</si>
  <si>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</si>
  <si>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</si>
  <si>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</si>
  <si>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</si>
  <si>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</si>
  <si>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</si>
  <si>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</si>
  <si>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</si>
  <si>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</si>
  <si>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</si>
  <si>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</si>
  <si>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</si>
  <si>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</si>
  <si>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</si>
  <si>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</si>
  <si>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</si>
  <si>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</si>
  <si>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</si>
  <si>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</si>
  <si>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</si>
  <si>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</si>
  <si>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</si>
  <si>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</si>
  <si>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</si>
  <si>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</si>
  <si>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</si>
  <si>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</si>
  <si>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</si>
  <si>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</si>
  <si>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</si>
  <si>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</si>
  <si>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</si>
  <si>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</si>
  <si>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</si>
  <si>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</si>
  <si>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</si>
  <si>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</si>
  <si>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</si>
  <si>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</si>
  <si>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</si>
  <si>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</si>
  <si>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</si>
  <si>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</si>
  <si>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</si>
  <si>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</si>
  <si>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</si>
  <si>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</si>
  <si>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</si>
  <si>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</si>
  <si>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</si>
  <si>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</si>
  <si>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</si>
  <si>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</si>
  <si>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</si>
  <si>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</si>
  <si>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</si>
  <si>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</si>
  <si>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</si>
  <si>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</si>
  <si>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</si>
  <si>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</si>
  <si>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</si>
  <si>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</si>
  <si>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</si>
  <si>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</si>
  <si>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</si>
  <si>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</si>
  <si>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</si>
  <si>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</si>
  <si>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</si>
  <si>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</si>
  <si>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</si>
  <si>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</si>
  <si>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</si>
  <si>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</si>
  <si>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</si>
  <si>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</si>
  <si>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</si>
  <si>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</si>
  <si>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</si>
  <si>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</si>
  <si>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</si>
  <si>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</si>
  <si>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</si>
  <si>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</si>
  <si>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</si>
  <si>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</si>
  <si>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</si>
  <si>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</si>
  <si>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</si>
  <si>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</si>
  <si>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</si>
  <si>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</si>
  <si>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</si>
  <si>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</si>
  <si>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</si>
  <si>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</si>
  <si>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</si>
  <si>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</si>
  <si>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</si>
  <si>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</si>
  <si>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</si>
  <si>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</si>
  <si>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</si>
  <si>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</si>
  <si>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</si>
  <si>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</si>
  <si>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</si>
  <si>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</si>
  <si>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</si>
  <si>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</si>
  <si>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</si>
  <si>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</si>
  <si>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</si>
  <si>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</si>
  <si>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</si>
  <si>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</si>
  <si>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</si>
  <si>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</si>
  <si>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</si>
  <si>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</si>
  <si>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</si>
  <si>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</si>
  <si>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</si>
  <si>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</si>
  <si>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</si>
  <si>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</si>
  <si>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</si>
  <si>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</si>
  <si>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</si>
  <si>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</si>
  <si>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</si>
  <si>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</si>
  <si>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</si>
  <si>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</si>
  <si>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</si>
  <si>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</si>
  <si>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</si>
  <si>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</si>
  <si>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</si>
  <si>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</si>
  <si>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</si>
  <si>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</si>
  <si>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</si>
  <si>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</si>
  <si>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</si>
  <si>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</si>
  <si>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</si>
  <si>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</si>
  <si>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</si>
  <si>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</si>
  <si>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</si>
  <si>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</si>
  <si>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</si>
  <si>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</si>
  <si>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</si>
  <si>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</si>
  <si>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</si>
  <si>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</si>
  <si>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</si>
  <si>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</si>
  <si>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</si>
  <si>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</si>
  <si>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</si>
  <si>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</si>
  <si>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</si>
  <si>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</si>
  <si>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</si>
  <si>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</si>
  <si>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</si>
  <si>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</si>
  <si>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</si>
  <si>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</si>
  <si>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</si>
  <si>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</si>
  <si>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</si>
  <si>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</si>
  <si>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</si>
  <si>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</si>
  <si>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</si>
  <si>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</si>
  <si>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</si>
  <si>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</si>
  <si>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</si>
  <si>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</si>
  <si>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</si>
  <si>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</si>
  <si>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</si>
  <si>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</si>
  <si>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</si>
  <si>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</si>
  <si>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</si>
  <si>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</si>
  <si>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</si>
  <si>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</si>
  <si>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</si>
  <si>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</si>
  <si>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</si>
  <si>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</si>
  <si>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</si>
  <si>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</si>
  <si>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</si>
  <si>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</si>
  <si>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</si>
  <si>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</si>
  <si>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</si>
  <si>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</si>
  <si>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</si>
  <si>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</si>
  <si>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</si>
  <si>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</si>
  <si>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</si>
  <si>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</si>
  <si>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</si>
  <si>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</si>
  <si>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</si>
  <si>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</si>
  <si>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</si>
  <si>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</si>
  <si>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</si>
  <si>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</si>
  <si>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</si>
  <si>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</si>
  <si>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</si>
  <si>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</si>
  <si>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</si>
  <si>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</si>
  <si>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</si>
  <si>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</si>
  <si>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</si>
  <si>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</si>
  <si>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</si>
  <si>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</si>
  <si>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</si>
  <si>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</si>
  <si>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</si>
  <si>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</si>
  <si>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</si>
  <si>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</si>
  <si>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</si>
  <si>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</si>
  <si>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</si>
  <si>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</si>
  <si>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</si>
  <si>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</si>
  <si>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</si>
  <si>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</si>
  <si>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</si>
  <si>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</si>
  <si>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</si>
  <si>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</si>
  <si>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</si>
  <si>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</si>
  <si>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</si>
  <si>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</si>
  <si>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</si>
  <si>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</si>
  <si>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</si>
  <si>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</si>
  <si>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</si>
  <si>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</si>
  <si>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</si>
  <si>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</si>
  <si>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</si>
  <si>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</si>
  <si>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</si>
  <si>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</si>
  <si>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</si>
  <si>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</si>
  <si>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</si>
  <si>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</si>
  <si>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</si>
  <si>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</si>
  <si>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</si>
  <si>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</si>
  <si>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</si>
  <si>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</si>
  <si>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</si>
  <si>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</si>
  <si>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</si>
  <si>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</si>
  <si>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</si>
  <si>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</si>
  <si>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</si>
  <si>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</si>
  <si>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</si>
  <si>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</si>
  <si>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</si>
  <si>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</si>
  <si>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</si>
  <si>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</si>
  <si>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</si>
  <si>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</si>
  <si>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</si>
  <si>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</si>
  <si>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</si>
  <si>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</si>
  <si>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</si>
  <si>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</si>
  <si>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</si>
  <si>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</si>
  <si>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</si>
  <si>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</si>
  <si>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</si>
  <si>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</si>
  <si>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</si>
  <si>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</si>
  <si>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</si>
  <si>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</si>
  <si>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</si>
  <si>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</si>
  <si>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</si>
  <si>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</si>
  <si>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</si>
  <si>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</si>
  <si>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</si>
  <si>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</si>
  <si>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</si>
  <si>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</si>
  <si>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</si>
  <si>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</si>
  <si>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</si>
  <si>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</si>
  <si>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</si>
  <si>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</si>
  <si>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</si>
  <si>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</si>
  <si>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</si>
  <si>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</si>
  <si>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</si>
  <si>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</si>
  <si>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</si>
  <si>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</si>
  <si>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</si>
  <si>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</si>
  <si>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</si>
  <si>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</si>
  <si>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</si>
  <si>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</si>
  <si>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</si>
  <si>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</si>
  <si>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</si>
  <si>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</si>
  <si>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</si>
  <si>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</si>
  <si>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</si>
  <si>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</si>
  <si>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</si>
  <si>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</si>
  <si>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</si>
  <si>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</si>
  <si>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</si>
  <si>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</si>
  <si>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</si>
  <si>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</si>
  <si>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</si>
  <si>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</si>
  <si>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</si>
  <si>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</si>
  <si>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</si>
  <si>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</si>
  <si>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</si>
  <si>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</si>
  <si>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</si>
  <si>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</si>
  <si>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</si>
  <si>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</si>
  <si>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</si>
  <si>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</si>
  <si>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</si>
  <si>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</si>
  <si>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</si>
  <si>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</si>
  <si>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</si>
  <si>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</si>
  <si>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</si>
  <si>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</si>
  <si>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</si>
  <si>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</si>
  <si>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</si>
  <si>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</si>
  <si>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</si>
  <si>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</si>
  <si>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</si>
  <si>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</si>
  <si>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</si>
  <si>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</si>
  <si>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</si>
  <si>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</si>
  <si>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</si>
  <si>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</si>
  <si>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</si>
  <si>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</si>
  <si>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</si>
  <si>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</si>
  <si>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</si>
  <si>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</si>
  <si>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</si>
  <si>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</si>
  <si>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</si>
  <si>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</si>
  <si>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</si>
  <si>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</si>
  <si>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</si>
  <si>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</si>
  <si>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</si>
  <si>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</si>
  <si>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</si>
  <si>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</si>
  <si>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</si>
  <si>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</si>
  <si>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</si>
  <si>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</si>
  <si>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</si>
  <si>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</si>
  <si>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</si>
  <si>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</si>
  <si>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</si>
  <si>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</si>
  <si>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</si>
  <si>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</si>
  <si>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</si>
  <si>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</si>
  <si>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</si>
  <si>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</si>
  <si>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</si>
  <si>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</si>
  <si>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</si>
  <si>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</si>
  <si>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</si>
  <si>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</si>
  <si>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</si>
  <si>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</si>
  <si>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</si>
  <si>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</si>
  <si>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</si>
  <si>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</si>
  <si>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</si>
  <si>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</si>
  <si>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</si>
  <si>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</si>
  <si>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</si>
  <si>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</si>
  <si>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</si>
  <si>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</si>
  <si>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</si>
  <si>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</si>
  <si>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</si>
  <si>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</si>
  <si>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</si>
  <si>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</si>
  <si>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</si>
  <si>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</si>
  <si>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</si>
  <si>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</si>
  <si>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</si>
  <si>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</si>
  <si>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</si>
  <si>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</si>
  <si>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</si>
  <si>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</si>
  <si>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</si>
  <si>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</si>
  <si>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</si>
  <si>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</si>
  <si>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</si>
  <si>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</si>
  <si>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</si>
  <si>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</si>
  <si>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</si>
  <si>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</si>
  <si>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</si>
  <si>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</si>
  <si>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</si>
  <si>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</si>
  <si>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</si>
  <si>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</si>
  <si>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</si>
  <si>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</si>
  <si>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</si>
  <si>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</si>
  <si>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</si>
  <si>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</si>
  <si>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</si>
  <si>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</si>
  <si>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</si>
  <si>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</si>
  <si>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</si>
  <si>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</si>
  <si>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</si>
  <si>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</si>
  <si>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</si>
  <si>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</si>
  <si>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</si>
  <si>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</si>
  <si>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</si>
  <si>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</si>
  <si>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</si>
  <si>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</si>
  <si>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</si>
  <si>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</si>
  <si>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</si>
  <si>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</si>
  <si>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</si>
  <si>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</si>
  <si>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</si>
  <si>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</si>
  <si>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</si>
  <si>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</si>
  <si>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</si>
  <si>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</si>
  <si>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</si>
  <si>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</si>
  <si>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</si>
  <si>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</si>
  <si>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</si>
  <si>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</si>
  <si>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</si>
  <si>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</si>
  <si>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</si>
  <si>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</si>
  <si>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</si>
  <si>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</si>
  <si>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</si>
  <si>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</si>
  <si>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</si>
  <si>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</si>
  <si>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</si>
  <si>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</si>
  <si>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</si>
  <si>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</si>
  <si>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</si>
  <si>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</si>
  <si>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</si>
  <si>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</si>
  <si>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</si>
  <si>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</si>
  <si>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</si>
  <si>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</si>
  <si>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</si>
  <si>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</si>
  <si>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</si>
  <si>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</si>
  <si>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</si>
  <si>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</si>
  <si>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</si>
  <si>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</si>
  <si>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</si>
  <si>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</si>
  <si>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</si>
  <si>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</si>
  <si>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</si>
  <si>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</si>
  <si>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</si>
  <si>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</si>
  <si>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</si>
  <si>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</si>
  <si>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</si>
  <si>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</si>
  <si>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</si>
  <si>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</si>
  <si>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</si>
  <si>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</si>
  <si>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</si>
  <si>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</si>
  <si>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</si>
  <si>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</si>
  <si>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</si>
  <si>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</si>
  <si>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</si>
  <si>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</si>
  <si>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</si>
  <si>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</si>
  <si>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</si>
  <si>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</si>
  <si>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</si>
  <si>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</si>
  <si>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</si>
  <si>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</si>
  <si>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</si>
  <si>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</si>
  <si>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</si>
  <si>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</si>
  <si>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</si>
  <si>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</si>
  <si>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</si>
  <si>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</si>
  <si>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</si>
  <si>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</si>
  <si>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</si>
  <si>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</si>
  <si>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</si>
  <si>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</si>
  <si>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</si>
  <si>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</si>
  <si>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</si>
  <si>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</si>
  <si>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</si>
  <si>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</si>
  <si>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</si>
  <si>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</si>
  <si>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</si>
  <si>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</si>
  <si>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</si>
  <si>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</si>
  <si>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</si>
  <si>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</si>
  <si>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</si>
  <si>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</si>
  <si>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</si>
  <si>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</si>
  <si>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</si>
  <si>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</si>
  <si>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</si>
  <si>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</si>
  <si>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</si>
  <si>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</si>
  <si>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</si>
  <si>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</si>
  <si>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</si>
  <si>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</si>
  <si>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</si>
  <si>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</si>
  <si>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</si>
  <si>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</si>
  <si>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</si>
  <si>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</si>
  <si>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</si>
  <si>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</si>
  <si>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</si>
  <si>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</si>
  <si>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</si>
  <si>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</si>
  <si>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</si>
  <si>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</si>
  <si>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</si>
  <si>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</si>
  <si>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</si>
  <si>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</si>
  <si>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</si>
  <si>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</si>
  <si>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</si>
  <si>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</si>
  <si>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</si>
  <si>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</si>
  <si>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</si>
  <si>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</si>
  <si>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</si>
  <si>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</si>
  <si>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</si>
  <si>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</si>
  <si>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</si>
  <si>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</si>
  <si>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</si>
  <si>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</si>
  <si>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</si>
  <si>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</si>
  <si>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</si>
  <si>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</si>
  <si>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</si>
  <si>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</si>
  <si>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</si>
  <si>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</si>
  <si>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</si>
  <si>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</si>
  <si>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</si>
  <si>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</si>
  <si>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</si>
  <si>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</si>
  <si>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</si>
  <si>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</si>
  <si>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</si>
  <si>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</si>
  <si>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</si>
  <si>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</si>
  <si>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</si>
  <si>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</si>
  <si>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</si>
  <si>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</si>
  <si>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</si>
  <si>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</si>
  <si>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</si>
  <si>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</si>
  <si>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</si>
  <si>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</si>
  <si>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</si>
  <si>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</si>
  <si>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</si>
  <si>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</si>
  <si>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</si>
  <si>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</si>
  <si>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</si>
  <si>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</si>
  <si>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</si>
  <si>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</si>
  <si>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</si>
  <si>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</si>
  <si>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</si>
  <si>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</si>
  <si>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</si>
  <si>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</si>
  <si>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</si>
  <si>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</si>
  <si>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</si>
  <si>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</si>
  <si>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</si>
  <si>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</si>
  <si>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</si>
  <si>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</si>
  <si>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</si>
  <si>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</si>
  <si>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</si>
  <si>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</si>
  <si>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</si>
  <si>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</si>
  <si>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</si>
  <si>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</si>
  <si>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</si>
  <si>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</si>
  <si>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</si>
  <si>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</si>
  <si>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</si>
  <si>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</si>
  <si>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</si>
  <si>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</si>
  <si>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</si>
  <si>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</si>
  <si>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</si>
  <si>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</si>
  <si>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</si>
  <si>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</si>
  <si>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</si>
  <si>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</si>
  <si>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</si>
  <si>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</si>
  <si>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</si>
  <si>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</si>
  <si>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</si>
  <si>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</si>
  <si>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</si>
  <si>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</si>
  <si>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</si>
  <si>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</si>
  <si>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 xml:space="preserve">NO PCM </t>
  </si>
  <si>
    <t>Site located inside Armaco need access permission and requested</t>
  </si>
  <si>
    <t>PCM-20251029-00000965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</si>
  <si>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</si>
  <si>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</si>
  <si>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</si>
  <si>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</si>
  <si>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</si>
  <si>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</si>
  <si>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</si>
  <si>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</si>
  <si>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</si>
  <si>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</si>
  <si>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</si>
  <si>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</si>
  <si>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</si>
  <si>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</si>
  <si>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</si>
  <si>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</si>
  <si>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</si>
  <si>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</si>
  <si>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</si>
  <si>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</si>
  <si>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</si>
  <si>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</si>
  <si>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</si>
  <si>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</si>
  <si>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</si>
  <si>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</si>
  <si>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</si>
  <si>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</si>
  <si>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</si>
  <si>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</si>
  <si>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</si>
  <si>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</si>
  <si>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</si>
  <si>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</si>
  <si>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</si>
  <si>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</si>
  <si>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</si>
  <si>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</si>
  <si>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</si>
  <si>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</si>
  <si>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</si>
  <si>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</si>
  <si>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</si>
  <si>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</si>
  <si>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</si>
  <si>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</si>
  <si>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</si>
  <si>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</si>
  <si>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</si>
  <si>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</si>
  <si>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</si>
  <si>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</si>
  <si>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</si>
  <si>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</si>
  <si>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</si>
  <si>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</si>
  <si>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</si>
  <si>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</si>
  <si>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</si>
  <si>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</si>
  <si>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</si>
  <si>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</si>
  <si>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</si>
  <si>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</si>
  <si>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</si>
  <si>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</si>
  <si>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</si>
  <si>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</si>
  <si>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</si>
  <si>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</si>
  <si>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</si>
  <si>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</si>
  <si>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</si>
  <si>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</si>
  <si>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</si>
  <si>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</si>
  <si>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</si>
  <si>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</si>
  <si>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</si>
  <si>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</si>
  <si>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</si>
  <si>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</si>
  <si>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</si>
  <si>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</si>
  <si>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</si>
  <si>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</si>
  <si>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</si>
  <si>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</si>
  <si>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10 Min</t>
  </si>
  <si>
    <t>No PCM</t>
  </si>
  <si>
    <t>SCECO team disconnected power due to pending billing issue</t>
  </si>
  <si>
    <t>EM team on the way need 120 Min</t>
  </si>
  <si>
    <t>PCM-20251029-00000927</t>
  </si>
  <si>
    <t xml:space="preserve">EM team in the way to hub site MDAS0777 </t>
  </si>
  <si>
    <t>PCM-20251029-00000936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</si>
  <si>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</si>
  <si>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</si>
  <si>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</si>
  <si>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</si>
  <si>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</si>
  <si>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</si>
  <si>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</si>
  <si>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</si>
  <si>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PCM-20251029-00000901</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</si>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</sst>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1" totalsRowShown="0" headerRowDxfId="174" dataDxfId="173" headerRowBorderDxfId="171" tableBorderDxfId="172" totalsRowBorderDxfId="170">
  <autoFilter ref="A1:L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4" totalsRowShown="0" headerRowDxfId="31" dataDxfId="30" headerRowBorderDxfId="28" tableBorderDxfId="29">
  <autoFilter ref="A1:L43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1"/>
  <sheetViews>
    <sheetView tabSelected="1"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296.49977430555737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4.7447916665987577E-2</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80" t="s">
        <v>8636</v>
      </c>
      <c r="E4" s="135"/>
      <c r="F4" s="136">
        <v>45959.403344907405</v>
      </c>
      <c r="G4" s="137">
        <f ca="1">IFERROR(NOW()-F4,"")</f>
        <v>4.4855324078525882E-2</v>
      </c>
      <c r="H4" s="136">
        <v>45959.403344907405</v>
      </c>
      <c r="I4" s="134" t="str">
        <f>IFERROR(VLOOKUP(D4,DB!A:F,6,0),"")</f>
        <v>SCECO</v>
      </c>
      <c r="J4" s="134" t="str">
        <f>IFERROR(VLOOKUP(D4,DB!A:G,7,0),"")</f>
        <v>Dead</v>
      </c>
      <c r="K4" s="138" t="s">
        <v>39027</v>
      </c>
      <c r="L4" s="139" t="str">
        <f>IFERROR(VLOOKUP(D4,DB!A:I,9,0),"")</f>
        <v>Latis</v>
      </c>
    </row>
    <row r="5" spans="1:15" ht="15" customHeight="1">
      <c r="A5" s="133" t="s">
        <v>39028</v>
      </c>
      <c r="B5" s="134" t="str">
        <f>IFERROR(VLOOKUP(D5,DB!A:K,11,0),"")</f>
        <v>R1</v>
      </c>
      <c r="C5" s="134">
        <v>1</v>
      </c>
      <c r="D5" s="80" t="s">
        <v>11874</v>
      </c>
      <c r="E5" s="135" t="s">
        <v>39021</v>
      </c>
      <c r="F5" s="136">
        <v>45959.428483796299</v>
      </c>
      <c r="G5" s="137">
        <f ca="1">IFERROR(NOW()-F5,"")</f>
        <v>1.9716435184818693E-2</v>
      </c>
      <c r="H5" s="136">
        <v>45959.420844907407</v>
      </c>
      <c r="I5" s="134" t="str">
        <f>IFERROR(VLOOKUP(D5,DB!A:F,6,0),"")</f>
        <v>SCECO</v>
      </c>
      <c r="J5" s="134" t="str">
        <f>IFERROR(VLOOKUP(D5,DB!A:G,7,0),"")</f>
        <v>Dead</v>
      </c>
      <c r="K5" s="138" t="s">
        <v>39025</v>
      </c>
      <c r="L5" s="139" t="str">
        <f>IFERROR(VLOOKUP(D5,DB!A:I,9,0),"")</f>
        <v>Latis</v>
      </c>
    </row>
    <row r="6" spans="1:15" ht="15" customHeight="1">
      <c r="A6" s="133"/>
      <c r="B6" s="134" t="str">
        <f>IFERROR(VLOOKUP(D6,DB!A:K,11,0),"")</f>
        <v/>
      </c>
      <c r="C6" s="134"/>
      <c r="D6" s="134"/>
      <c r="E6" s="135"/>
      <c r="F6" s="136"/>
      <c r="G6" s="137">
        <f ca="1">IFERROR(NOW()-F6,"")</f>
        <v>45959.448200231483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45959.448200231483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45959.448200231483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45959.448200231483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45959.448200231483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45959.448200231483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45959.448200231483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45959.448200231483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45959.448200231483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45959.448200231483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45959.448200231483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45959.448200231483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45959.448200231483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45959.448200231483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45959.448200231483</v>
      </c>
      <c r="H20" s="136"/>
      <c r="I20" s="134" t="str">
        <f>IFERROR(VLOOKUP(D20,DB!A:F,6,0),"")</f>
        <v/>
      </c>
      <c r="J20" s="134" t="str">
        <f>IFERROR(VLOOKUP(D20,DB!A:G,7,0),"")</f>
        <v/>
      </c>
      <c r="K20" s="138"/>
      <c r="L20" s="139" t="str">
        <f>IFERROR(VLOOKUP(D20,DB!A:I,9,0),"")</f>
        <v/>
      </c>
    </row>
    <row r="21" spans="1:12" ht="15" customHeight="1">
      <c r="A21" s="145"/>
      <c r="B21" s="146" t="str">
        <f>IFERROR(VLOOKUP(D21,DB!A:K,11,0),"")</f>
        <v/>
      </c>
      <c r="C21" s="146"/>
      <c r="D21" s="146"/>
      <c r="E21" s="147"/>
      <c r="F21" s="148"/>
      <c r="G21" s="149">
        <f ca="1">IFERROR(NOW()-F21,"")</f>
        <v>45959.448200231483</v>
      </c>
      <c r="H21" s="148"/>
      <c r="I21" s="146" t="str">
        <f>IFERROR(VLOOKUP(D21,DB!A:F,6,0),"")</f>
        <v/>
      </c>
      <c r="J21" s="146" t="str">
        <f>IFERROR(VLOOKUP(D21,DB!A:G,7,0),"")</f>
        <v/>
      </c>
      <c r="K21" s="150"/>
      <c r="L21" s="151" t="str">
        <f>IFERROR(VLOOKUP(D21,DB!A:I,9,0),"")</f>
        <v/>
      </c>
    </row>
  </sheetData>
  <customSheetViews>
    <customSheetView guid="{F6042A99-DD27-4453-835D-0834D95730CC}" filter="1" showAutoFilter="1">
      <pageMargins left="0" right="0" top="0" bottom="0" header="0" footer="0"/>
      <autoFilter ref="B1:M1" xr:uid="{B11DBA9F-38EA-4487-95AD-4765BA0F9A21}"/>
    </customSheetView>
  </customSheetViews>
  <dataValidations count="2">
    <dataValidation allowBlank="1" showInputMessage="1" showErrorMessage="1" sqref="E1" xr:uid="{5DBA255D-CDD9-49FB-AD3C-AF70AB4EE696}"/>
    <dataValidation type="list" allowBlank="1" showInputMessage="1" showErrorMessage="1" sqref="E2:E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39024</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134.44836226852203</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39024</v>
      </c>
      <c r="F4" s="115">
        <v>45958.742083333331</v>
      </c>
      <c r="G4" s="116">
        <f ca="1">IFERROR(NOW()-F4,"-")</f>
        <v>0.70611689815268619</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19654</v>
      </c>
      <c r="E5" s="114" t="s">
        <v>39021</v>
      </c>
      <c r="F5" s="115">
        <v>45959.34516203704</v>
      </c>
      <c r="G5" s="116">
        <f ca="1">IFERROR(NOW()-F5,"-")</f>
        <v>0.10303819444379769</v>
      </c>
      <c r="H5" s="115">
        <v>45959.340300925927</v>
      </c>
      <c r="I5" s="18" t="str">
        <f>IFERROR(VLOOKUP(D5,DB!A:F,6,0),"")</f>
        <v>SCECO</v>
      </c>
      <c r="J5" s="18" t="str">
        <f>IFERROR(VLOOKUP(D5,DB!A:G,7,0),"")</f>
        <v>Dead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45959.448200231483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45959.448200231483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45959.448200231483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45959.448200231483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R2</v>
      </c>
      <c r="C10" s="18"/>
      <c r="D10" s="18" t="s">
        <v>27684</v>
      </c>
      <c r="E10" s="114"/>
      <c r="F10" s="115"/>
      <c r="G10" s="116">
        <f ca="1">IFERROR(NOW()-F10,"-")</f>
        <v>45959.448200231483</v>
      </c>
      <c r="H10" s="115"/>
      <c r="I10" s="18" t="str">
        <f>IFERROR(VLOOKUP(D10,DB!A:F,6,0),"")</f>
        <v>SCECO</v>
      </c>
      <c r="J10" s="18" t="str">
        <f>IFERROR(VLOOKUP(D10,DB!A:G,7,0),"")</f>
        <v>Vandalized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45959.448200231483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45959.448200231483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45959.448200231483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45959.448200231483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45959.448200231483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45959.448200231483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45959.448200231483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45959.448200231483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45959.448200231483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45959.448200231483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45959.448200231483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45959.448200231483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45959.448200231483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45959.448200231483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45959.448200231483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45959.448200231483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45959.448200231483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45959.448200231483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45959.448200231483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45959.448200231483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45959.448200231483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45959.448200231483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45959.448200231483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45959.448200231483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45959.448200231483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45959.448200231483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45959.448200231483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45959.448200231483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45959.448200231483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45959.448200231483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45959.448200231483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45959.448200231483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45959.448200231483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45959.448200231483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45959.448200231483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45959.448200231483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45959.448200231483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45959.448200231483</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45959.448200231483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45959.448200231483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45959.448200231483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45959.448200231483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45959.448200231483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45959.448200231483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45959.448200231483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45959.448200231483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45959.448200231483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45959.448200231483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45959.448200231483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45959.448200231483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45959.448200231483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45959.448200231483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45959.448200231483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45959.448200231483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45959.448200231483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45959.448200231483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45959.448200231483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45959.448200231483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45959.448200231483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45959.448200231483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45959.448200231483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45959.448200231483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45959.448200231483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45959.448200231483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45959.448200231483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45959.448200231483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45959.448200231483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45959.448200231483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45959.448200231483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45959.448200231483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45959.448200231483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45959.448200231483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45959.448200231483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45959.448200231483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45959.448200231483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45959.448200231483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45959.448200231483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45959.448200231483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45959.448200231483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45959.448200231483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45959.448200231483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45959.448200231483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45959.448200231483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45959.448200231483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45959.448200231483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45959.448200231483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45959.448200231483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45959.448200231483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45959.448200231483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45959.448200231483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45959.448200231483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45959.448200231483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45959.448200231483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45959.448200231483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45959.448200231483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45959.448200231483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45959.448200231483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45959.448200231483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45959.448200231483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45959.448200231483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45959.448200231483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45959.448200231483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45959.448200231483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45959.448200231483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45959.448200231483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45959.448200231483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45959.448200231483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45959.448200231483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45959.448200231483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45959.448200231483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45959.448200231483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45959.448200231483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45959.448200231483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45959.448200231483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45959.448200231483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45959.448200231483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45959.448200231483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45959.448200231483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45959.448200231483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45959.448200231483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45959.448200231483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45959.448200231483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45959.448200231483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45959.448200231483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45959.448200231483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45959.448200231483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45959.448200231483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45959.448200231483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45959.448200231483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45959.448200231483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45959.448200231483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45959.448200231483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45959.448200231483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45959.448200231483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45959.448200231483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45959.448200231483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45959.448200231483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45959.448200231483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45959.448200231483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45959.448200231483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45959.448200231483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45959.448200231483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45959.448200231483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45959.448200231483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45959.448200231483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45959.448200231483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45959.448200231483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45959.448200231483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45959.448200231483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45959.448200231483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45959.448200231483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45959.448200231483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45959.448200231483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45959.448200231483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45959.448200231483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45959.448200231483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45959.448200231483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45959.448200231483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45959.448200231483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45959.448200231483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45959.448200231483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45959.448200231483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45959.448200231483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45959.448200231483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45959.448200231483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45959.448200231483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45959.448200231483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45959.448200231483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45959.448200231483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45959.448200231483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45959.448200231483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45959.448200231483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45959.448200231483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45959.448200231483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45959.448200231483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45959.448200231483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45959.448200231483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45959.448200231483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45959.448200231483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45959.448200231483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45959.448200231483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45959.448200231483</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45959.448200231483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45959.448200231483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45959.448200231483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45959.448200231483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45959.448200231483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45959.448200231483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45959.448200231483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45959.448200231483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45959.448200231483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45959.448200231483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45959.448200231483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45959.448200231483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45959.448200231483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45959.448200231483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45959.448200231483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45959.448200231483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45959.448200231483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45959.448200231483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45959.448200231483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45959.448200231483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45959.448200231483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45959.448200231483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45959.448200231483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45959.448200231483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45959.448200231483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45959.448200231483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45959.448200231483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45959.448200231483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45959.448200231483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45959.448200231483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45959.448200231483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45959.448200231483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45959.448200231483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45959.448200231483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45959.448200231483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45959.448200231483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45959.448200231483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45959.448200231483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45959.448200231483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45959.448200231483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45959.448200231483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45959.448200231483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45959.448200231483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45959.448200231483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45959.448200231483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45959.448200231483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45959.448200231483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45959.448200231483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45959.448200231483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45959.448200231483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45959.448200231483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45959.448200231483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45959.448200231483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45959.448200231483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45959.448200231483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45959.448200231483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45959.448200231483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45959.448200231483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45959.448200231483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45959.448200231483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45959.448200231483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45959.448200231483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45959.448200231483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45959.448200231483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45959.448200231483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45959.448200231483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45959.448200231483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45959.448200231483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45959.448200231483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45959.448200231483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45959.448200231483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45959.448200231483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45959.448200231483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45959.448200231483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45959.448200231483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45959.448200231483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45959.448200231483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45959.448200231483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45959.448200231483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45959.448200231483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45959.448200231483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45959.448200231483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45959.448200231483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45959.448200231483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45959.448200231483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45959.448200231483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45959.448200231483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45959.448200231483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45959.448200231483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45959.448200231483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45959.448200231483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45959.448200231483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45959.448200231483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45959.448200231483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45959.448200231483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45959.448200231483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45959.448200231483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45959.448200231483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45959.448200231483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45959.448200231483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45959.448200231483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45959.448200231483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45959.448200231483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45959.448200231483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45959.448200231483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45959.448200231483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45959.448200231483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45959.448200231483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45959.448200231483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45959.448200231483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45959.448200231483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45959.448200231483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45959.448200231483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45959.448200231483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45959.448200231483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45959.448200231483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45959.448200231483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45959.448200231483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45959.448200231483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45959.448200231483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45959.448200231483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45959.448200231483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45959.448200231483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45959.448200231483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45959.448200231483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45959.448200231483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45959.448200231483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45959.448200231483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45959.448200231483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45959.448200231483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45959.448200231483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45959.448200231483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45959.448200231483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45959.448200231483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45959.448200231483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45959.448200231483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45959.448200231483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45959.448200231483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45959.448200231483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45959.448200231483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45959.448200231483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45959.448200231483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45959.448200231483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45959.448200231483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45959.448200231483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45959.448200231483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45959.448200231483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45959.448200231483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45959.448200231483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45959.448200231483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45959.448200231483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45959.448200231483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45959.448200231483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45959.448200231483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45959.448200231483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45959.448200231483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45959.448200231483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45959.448200231483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45959.448200231483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45959.448200231483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45959.448200231483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45959.448200231483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45959.448200231483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45959.448200231483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45959.448200231483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45959.448200231483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45959.448200231483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45959.448200231483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45959.448200231483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45959.448200231483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45959.448200231483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45959.448200231483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45959.448200231483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45959.448200231483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45959.448200231483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45959.448200231483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45959.448200231483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45959.448200231483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45959.448200231483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45959.448200231483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45959.448200231483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45959.448200231483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45959.448200231483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45959.448200231483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45959.448200231483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45959.448200231483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45959.448200231483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45959.448200231483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45959.448200231483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45959.448200231483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45959.448200231483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45959.448200231483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45959.448200231483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45959.448200231483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45959.448200231483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45959.448200231483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45959.448200231483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45959.448200231483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45959.448200231483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45959.448200231483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45959.448200231483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45959.448200231483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45959.448200231483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45959.448200231483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45959.448200231483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45959.448200231483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45959.448200231483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45959.448200231483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45959.448200231483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45959.448200231483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45959.448200231483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45959.448200231483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45959.448200231483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45959.448200231483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45959.448200231483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45959.448200231483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45959.448200231483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45959.448200231483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45959.448200231483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45959.448200231483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45959.448200231483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45959.448200231483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45959.448200231483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45959.448200231483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45959.448200231483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45959.448200231483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45959.448200231483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45959.448200231483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45959.448200231483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45959.448200231483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45959.448200231483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45959.448200231483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45959.448200231483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45959.448200231483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45959.448200231483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45959.448200231483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45959.448200231483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45959.448200231483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45959.448200231483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45959.448200231483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45959.448200231483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45959.448200231483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45959.448200231483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45959.448200231483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45959.448200231483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45959.448200231483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45959.448200231483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45959.448200231483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45959.448200231483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45959.448200231483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45959.448200231483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45959.448200231483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45959.448200231483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45959.448200231483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45959.448200231483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45959.448200231483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45959.448200231483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45959.448200231483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45959.448200231483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45959.448200231483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45959.448200231483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45959.448200231483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45959.448200231483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45959.448200231483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45959.448200231483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45959.448200231483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45959.448200231483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45959.448200231483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45959.448200231483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45959.448200231483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45959.448200231483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45959.448200231483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45959.448200231483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45959.448200231483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45959.448200231483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45959.448200231483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45959.448200231483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45959.448200231483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45959.448200231483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45959.448200231483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45959.448200231483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45959.448200231483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45959.448200231483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45959.448200231483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45959.448200231483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45959.448200231483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45959.448200231483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45959.448200231483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45959.448200231483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45959.448200231483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45959.448200231483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45959.448200231483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45959.448200231483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45959.448200231483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45959.448200231483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45959.448200231483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45959.448200231483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45959.448200231483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45959.448200231483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45959.448200231483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45959.448200231483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45959.448200231483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45959.448200231483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45959.448200231483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45959.448200231483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45959.448200231483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45959.448200231483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45959.448200231483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45959.448200231483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45959.448200231483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45959.448200231483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45959.448200231483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45959.448200231483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45959.448200231483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45959.448200231483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45959.448200231483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45959.448200231483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45959.448200231483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45959.448200231483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45959.448200231483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45959.448200231483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45959.448200231483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45959.448200231483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45959.448200231483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45959.448200231483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45959.448200231483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45959.448200231483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45959.448200231483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45959.448200231483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45959.448200231483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45959.448200231483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45959.448200231483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45959.448200231483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45959.448200231483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45959.448200231483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45959.448200231483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45959.448200231483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45959.448200231483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45959.448200231483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45959.448200231483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45959.448200231483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45959.448200231483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45959.448200231483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45959.448200231483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45959.448200231483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45959.448200231483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45959.448200231483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45959.448200231483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45959.448200231483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45959.448200231483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45959.448200231483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45959.448200231483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45959.448200231483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45959.448200231483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45959.448200231483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45959.448200231483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45959.448200231483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45959.448200231483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45959.448200231483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45959.448200231483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45959.448200231483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45959.448200231483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45959.448200231483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45959.448200231483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45959.448200231483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45959.448200231483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45959.448200231483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45959.448200231483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45959.448200231483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45959.448200231483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45959.448200231483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45959.448200231483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45959.448200231483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45959.448200231483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45959.448200231483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45959.448200231483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45959.448200231483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45959.448200231483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45959.448200231483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45959.448200231483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45959.448200231483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45959.448200231483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45959.448200231483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45959.448200231483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45959.448200231483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45959.448200231483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45959.448200231483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45959.448200231483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45959.448200231483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45959.448200231483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45959.448200231483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45959.448200231483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45959.448200231483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45959.448200231483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45959.448200231483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45959.448200231483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45959.448200231483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45959.448200231483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45959.448200231483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45959.448200231483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45959.448200231483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45959.448200231483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45959.448200231483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45959.448200231483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45959.448200231483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45959.448200231483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45959.448200231483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45959.448200231483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45959.448200231483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45959.448200231483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45959.448200231483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45959.448200231483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45959.448200231483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45959.448200231483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45959.448200231483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45959.448200231483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45959.448200231483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45959.448200231483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45959.448200231483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45959.448200231483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45959.448200231483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45959.448200231483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45959.448200231483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45959.448200231483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45959.448200231483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45959.448200231483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45959.448200231483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45959.448200231483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45959.448200231483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45959.448200231483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45959.448200231483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45959.448200231483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45959.448200231483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45959.448200231483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45959.448200231483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45959.448200231483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45959.448200231483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45959.448200231483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45959.448200231483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45959.448200231483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45959.448200231483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45959.448200231483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45959.448200231483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45959.448200231483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45959.448200231483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45959.448200231483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45959.448200231483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45959.448200231483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45959.448200231483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45959.448200231483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45959.448200231483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45959.448200231483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45959.448200231483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45959.448200231483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45959.448200231483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45959.448200231483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45959.448200231483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45959.448200231483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45959.448200231483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45959.448200231483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45959.448200231483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45959.448200231483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45959.448200231483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45959.448200231483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45959.448200231483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45959.448200231483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45959.448200231483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45959.448200231483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45959.448200231483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45959.448200231483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45959.448200231483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45959.448200231483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45959.448200231483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45959.448200231483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45959.448200231483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45959.448200231483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45959.448200231483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45959.448200231483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45959.448200231483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45959.448200231483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45959.448200231483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45959.448200231483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45959.448200231483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45959.448200231483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45959.448200231483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45959.448200231483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45959.448200231483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45959.448200231483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45959.448200231483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45959.448200231483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45959.448200231483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45959.448200231483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45959.448200231483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45959.448200231483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45959.448200231483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45959.448200231483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45959.448200231483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45959.448200231483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45959.448200231483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45959.448200231483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45959.448200231483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45959.448200231483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45959.448200231483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45959.448200231483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45959.448200231483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45959.448200231483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45959.448200231483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45959.448200231483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45959.448200231483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45959.448200231483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45959.448200231483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45959.448200231483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45959.448200231483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45959.448200231483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45959.448200231483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45959.448200231483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45959.448200231483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45959.448200231483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45959.448200231483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45959.448200231483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45959.448200231483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45959.448200231483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45959.448200231483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45959.448200231483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45959.448200231483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45959.448200231483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45959.448200231483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45959.448200231483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45959.448200231483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45959.448200231483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45959.448200231483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45959.448200231483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45959.448200231483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45959.448200231483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45959.448200231483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45959.448200231483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45959.448200231483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45959.448200231483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45959.448200231483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45959.448200231483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45959.448200231483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45959.448200231483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45959.448200231483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45959.448200231483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45959.448200231483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45959.448200231483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45959.448200231483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45959.448200231483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45959.448200231483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45959.448200231483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45959.448200231483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45959.448200231483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45959.448200231483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45959.448200231483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45959.448200231483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45959.448200231483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45959.448200231483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45959.448200231483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45959.448200231483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45959.448200231483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45959.448200231483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45959.448200231483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45959.448200231483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45959.448200231483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45959.448200231483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45959.448200231483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45959.448200231483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45959.448200231483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45959.448200231483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45959.448200231483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45959.448200231483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45959.448200231483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45959.448200231483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45959.448200231483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45959.448200231483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45959.448200231483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45959.448200231483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45959.448200231483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45959.448200231483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45959.448200231483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45959.448200231483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45959.448200231483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45959.448200231483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45959.448200231483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45959.448200231483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45959.448200231483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45959.448200231483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45959.448200231483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45959.448200231483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45959.448200231483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45959.448200231483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45959.448200231483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45959.448200231483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45959.448200231483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45959.448200231483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45959.448200231483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45959.448200231483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45959.448200231483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45959.448200231483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45959.448200231483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45959.448200231483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45959.448200231483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45959.448200231483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45959.448200231483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45959.448200231483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45959.448200231483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45959.448200231483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45959.448200231483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45959.448200231483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45959.448200231483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45959.448200231483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45959.448200231483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45959.448200231483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45959.448200231483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45959.448200231483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45959.448200231483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45959.448200231483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45959.448200231483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45959.448200231483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45959.448200231483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45959.448200231483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45959.448200231483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45959.448200231483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45959.448200231483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45959.448200231483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45959.448200231483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45959.448200231483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45959.448200231483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45959.448200231483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45959.448200231483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45959.448200231483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45959.448200231483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45959.448200231483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45959.448200231483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45959.448200231483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45959.448200231483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45959.448200231483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45959.448200231483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45959.448200231483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45959.448200231483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45959.448200231483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45959.448200231483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45959.448200231483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45959.448200231483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45959.448200231483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45959.448200231483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45959.448200231483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45959.448200231483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45959.448200231483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45959.448200231483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45959.448200231483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45959.448200231483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45959.448200231483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45959.448200231483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45959.448200231483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45959.448200231483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45959.448200231483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45959.448200231483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45959.448200231483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45959.448200231483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45959.448200231483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45959.448200231483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45959.448200231483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45959.448200231483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45959.448200231483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45959.448200231483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45959.448200231483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45959.448200231483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45959.448200231483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45959.448200231483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45959.448200231483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45959.448200231483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45959.448200231483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45959.448200231483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45959.448200231483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45959.448200231483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45959.448200231483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45959.448200231483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45959.448200231483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45959.448200231483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45959.448200231483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45959.448200231483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45959.448200231483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45959.448200231483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45959.448200231483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45959.448200231483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45959.448200231483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45959.448200231483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45959.448200231483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45959.448200231483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45959.448200231483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45959.448200231483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45959.448200231483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45959.448200231483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45959.448200231483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45959.448200231483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45959.448200231483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45959.448200231483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45959.448200231483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45959.448200231483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45959.448200231483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45959.448200231483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45959.448200231483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45959.448200231483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45959.448200231483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45959.448200231483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45959.448200231483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45959.448200231483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45959.448200231483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45959.448200231483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45959.448200231483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45959.448200231483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45959.448200231483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45959.448200231483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45959.448200231483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45959.448200231483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45959.448200231483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45959.448200231483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45959.448200231483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45959.448200231483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45959.448200231483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45959.448200231483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45959.448200231483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45959.448200231483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45959.448200231483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45959.448200231483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45959.448200231483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45959.448200231483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45959.448200231483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45959.448200231483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45959.448200231483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45959.448200231483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45959.448200231483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45959.448200231483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45959.448200231483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45959.448200231483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45959.448200231483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45959.448200231483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45959.448200231483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45959.448200231483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45959.448200231483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45959.448200231483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45959.448200231483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45959.448200231483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45959.448200231483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45959.448200231483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45959.448200231483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45959.448200231483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45959.448200231483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45959.448200231483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45959.448200231483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45959.448200231483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45959.448200231483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45959.448200231483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45959.448200231483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45959.448200231483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45959.448200231483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45959.448200231483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45959.448200231483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45959.448200231483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45959.448200231483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45959.448200231483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45959.448200231483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45959.448200231483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45959.448200231483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45959.448200231483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45959.448200231483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45959.448200231483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45959.448200231483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45959.448200231483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45959.448200231483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45959.448200231483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45959.448200231483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45959.448200231483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45959.448200231483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45959.448200231483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45959.448200231483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45959.448200231483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45959.448200231483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45959.448200231483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45959.448200231483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45959.448200231483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45959.448200231483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45959.448200231483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45959.448200231483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45959.448200231483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45959.448200231483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45959.448200231483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45959.448200231483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45959.448200231483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45959.448200231483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45959.448200231483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45959.448200231483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45959.448200231483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45959.448200231483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45959.448200231483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45959.448200231483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45959.448200231483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45959.448200231483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45959.448200231483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45959.448200231483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45959.448200231483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45959.448200231483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45959.448200231483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45959.448200231483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45959.448200231483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45959.448200231483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45959.448200231483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45959.448200231483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45959.448200231483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45959.448200231483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45959.448200231483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45959.448200231483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45959.448200231483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45959.448200231483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45959.448200231483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45959.448200231483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45959.448200231483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45959.448200231483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45959.448200231483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45959.448200231483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45959.448200231483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45959.448200231483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45959.448200231483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45959.448200231483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45959.448200231483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45959.448200231483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45959.448200231483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45959.448200231483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45959.448200231483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45959.448200231483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45959.448200231483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45959.448200231483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45959.448200231483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45959.448200231483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45959.448200231483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45959.448200231483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45959.448200231483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45959.448200231483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45959.448200231483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45959.448200231483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45959.448200231483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45959.448200231483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45959.448200231483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45959.448200231483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45959.448200231483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45959.448200231483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45959.448200231483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45959.448200231483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45959.448200231483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45959.448200231483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45959.448200231483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45959.448200231483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45959.448200231483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45959.448200231483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45959.448200231483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45959.448200231483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45959.448200231483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45959.448200231483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45959.448200231483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45959.448200231483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45959.448200231483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45959.448200231483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45959.448200231483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45959.448200231483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45959.448200231483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45959.448200231483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45959.448200231483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45959.448200231483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45959.448200231483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45959.448200231483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45959.448200231483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45959.448200231483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45959.448200231483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45959.448200231483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45959.448200231483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45959.448200231483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45959.448200231483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45959.448200231483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45959.448200231483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45959.448200231483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45959.448200231483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45959.448200231483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45959.448200231483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45959.448200231483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45959.448200231483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45959.448200231483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45959.448200231483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45959.448200231483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45959.448200231483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45959.448200231483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45959.448200231483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45959.448200231483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45959.448200231483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45959.448200231483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45959.448200231483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45959.448200231483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45959.448200231483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45959.448200231483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45959.448200231483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45959.448200231483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45959.448200231483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45959.448200231483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45959.448200231483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45959.448200231483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45959.448200231483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45959.448200231483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45959.448200231483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45959.448200231483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45959.448200231483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45959.448200231483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45959.448200231483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45959.448200231483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45959.448200231483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45959.448200231483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45959.448200231483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45959.448200231483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45959.448200231483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45959.448200231483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45959.448200231483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45959.448200231483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45959.448200231483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45959.448200231483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45959.448200231483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45959.448200231483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45959.448200231483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45959.448200231483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45959.448200231483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45959.448200231483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45959.448200231483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45959.448200231483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45959.448200231483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45959.448200231483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45959.448200231483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45959.448200231483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45959.448200231483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45959.448200231483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45959.448200231483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45959.448200231483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45959.448200231483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45959.448200231483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45959.448200231483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45959.448200231483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45959.448200231483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45959.448200231483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45959.448200231483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45959.448200231483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45959.448200231483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45959.448200231483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45959.448200231483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45959.448200231483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45959.448200231483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45959.448200231483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45959.448200231483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45959.448200231483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45959.448200231483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45959.448200231483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45959.448200231483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45959.448200231483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45959.448200231483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45959.448200231483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45959.448200231483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45959.448200231483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45959.448200231483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45959.448200231483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45959.448200231483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45959.448200231483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45959.448200231483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45959.448200231483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45959.448200231483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45959.448200231483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45959.448200231483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45959.448200231483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45959.448200231483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45959.448200231483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45959.448200231483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45959.448200231483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45959.448200231483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45959.448200231483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45959.448200231483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45959.448200231483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45959.448200231483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45959.448200231483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45959.448200231483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45959.448200231483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45959.448200231483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45959.448200231483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45959.448200231483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45959.448200231483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45959.448200231483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45959.448200231483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45959.448200231483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45959.448200231483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45959.448200231483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45959.448200231483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45959.448200231483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45959.448200231483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45959.448200231483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45959.448200231483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45959.448200231483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45959.448200231483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45959.448200231483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45959.448200231483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45959.448200231483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45959.448200231483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45959.448200231483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45959.448200231483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45959.448200231483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45959.448200231483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45959.448200231483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45959.448200231483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45959.448200231483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45959.448200231483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45959.448200231483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45959.448200231483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45959.448200231483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45959.448200231483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45959.448200231483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45959.448200231483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45959.448200231483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45959.448200231483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45959.448200231483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45959.448200231483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45959.448200231483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45959.448200231483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45959.448200231483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45959.448200231483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45959.448200231483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45959.448200231483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45959.448200231483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45959.448200231483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45959.448200231483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45959.448200231483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45959.448200231483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45959.448200231483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45959.448200231483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45959.448200231483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45959.448200231483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45959.448200231483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45959.448200231483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45959.448200231483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45959.448200231483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45959.448200231483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45959.448200231483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45959.448200231483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45959.448200231483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45959.448200231483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45959.448200231483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45959.448200231483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45959.448200231483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45959.448200231483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45959.448200231483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45959.448200231483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45959.448200231483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45959.448200231483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45959.448200231483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45959.448200231483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45959.448200231483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45959.448200231483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45959.448200231483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45959.448200231483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45959.448200231483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45959.448200231483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45959.448200231483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45959.448200231483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45959.448200231483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45959.448200231483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45959.448200231483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45959.448200231483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45959.448200231483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45959.448200231483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45959.448200231483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45959.448200231483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45959.448200231483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45959.448200231483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45959.448200231483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45959.448200231483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45959.448200231483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45959.448200231483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45959.448200231483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45959.448200231483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45959.448200231483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45959.448200231483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45959.448200231483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45959.448200231483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45959.448200231483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45959.448200231483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45959.448200231483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45959.448200231483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45959.448200231483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45959.448200231483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45959.448200231483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45959.448200231483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45959.448200231483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45959.448200231483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45959.448200231483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45959.448200231483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45959.448200231483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45959.448200231483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45959.448200231483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45959.448200231483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45959.448200231483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255.9674826388873</v>
      </c>
      <c r="H2" s="99">
        <v>45703.474768518521</v>
      </c>
      <c r="I2" s="99" t="str">
        <f>IFERROR(VLOOKUP(D2,DB!A:F,6,0),"")</f>
        <v>SCECO</v>
      </c>
      <c r="J2" s="99" t="str">
        <f>IFERROR(VLOOKUP(D2,DB!A:G,7,0),"")</f>
        <v>Dead</v>
      </c>
      <c r="K2" s="101" t="s">
        <v>39115</v>
      </c>
      <c r="L2" s="94" t="str">
        <f>IFERROR(VLOOKUP(D2,DB!A:I,9,0),"")</f>
        <v>Latis</v>
      </c>
    </row>
    <row r="3" spans="1:16" ht="33" customHeight="1">
      <c r="A3" s="119" t="s">
        <v>39116</v>
      </c>
      <c r="B3" s="119" t="str">
        <f>IFERROR(VLOOKUP(D3,DB!A:K,11,0),"")</f>
        <v>R4</v>
      </c>
      <c r="C3" s="120">
        <v>1</v>
      </c>
      <c r="D3" s="94" t="s">
        <v>30476</v>
      </c>
      <c r="E3" s="98" t="s">
        <v>39021</v>
      </c>
      <c r="F3" s="123">
        <v>45958.924305555556</v>
      </c>
      <c r="G3" s="124">
        <f ca="1">IFERROR(NOW()-F3,"")</f>
        <v>0.52389467592729488</v>
      </c>
      <c r="H3" s="123">
        <v>45958.887465277781</v>
      </c>
      <c r="I3" s="119" t="str">
        <f>IFERROR(VLOOKUP(D3,DB!A:F,6,0),"")</f>
        <v>SCECO</v>
      </c>
      <c r="J3" s="119" t="str">
        <f>IFERROR(VLOOKUP(D3,DB!A:G,7,0),"")</f>
        <v>In progress</v>
      </c>
      <c r="K3" s="125" t="s">
        <v>39117</v>
      </c>
      <c r="L3" s="121" t="str">
        <f>IFERROR(VLOOKUP(D3,DB!A:I,9,0),"")</f>
        <v>Latis</v>
      </c>
    </row>
    <row r="4" spans="1:16" ht="15" customHeight="1">
      <c r="A4" s="119" t="s">
        <v>39118</v>
      </c>
      <c r="B4" s="119" t="str">
        <f>IFERROR(VLOOKUP(D4,DB!A:K,11,0),"")</f>
        <v>R4</v>
      </c>
      <c r="C4" s="120">
        <v>1</v>
      </c>
      <c r="D4" s="94" t="s">
        <v>28974</v>
      </c>
      <c r="E4" s="98" t="s">
        <v>39021</v>
      </c>
      <c r="F4" s="123"/>
      <c r="G4" s="124">
        <f ca="1">IFERROR(NOW()-F4,"")</f>
        <v>45959.448200231483</v>
      </c>
      <c r="H4" s="123">
        <v>45959.359988425924</v>
      </c>
      <c r="I4" s="119" t="str">
        <f>IFERROR(VLOOKUP(D4,DB!A:F,6,0),"")</f>
        <v>SCECO</v>
      </c>
      <c r="J4" s="119" t="str">
        <f>IFERROR(VLOOKUP(D4,DB!A:G,7,0),"")</f>
        <v>Weak</v>
      </c>
      <c r="K4" s="125" t="s">
        <v>39119</v>
      </c>
      <c r="L4" s="121" t="str">
        <f>IFERROR(VLOOKUP(D4,DB!A:I,9,0),"")</f>
        <v>Latis</v>
      </c>
    </row>
    <row r="5" spans="1:16" ht="15" customHeight="1">
      <c r="A5" s="119" t="s">
        <v>39118</v>
      </c>
      <c r="B5" s="119" t="str">
        <f>IFERROR(VLOOKUP(D5,DB!A:K,11,0),"")</f>
        <v>R4</v>
      </c>
      <c r="C5" s="120">
        <v>3</v>
      </c>
      <c r="D5" s="94" t="s">
        <v>35038</v>
      </c>
      <c r="E5" s="98" t="s">
        <v>39021</v>
      </c>
      <c r="F5" s="123"/>
      <c r="G5" s="124">
        <f ca="1">IFERROR(NOW()-F5,"")</f>
        <v>45959.448200231483</v>
      </c>
      <c r="H5" s="123">
        <v>45959.408807870372</v>
      </c>
      <c r="I5" s="119" t="str">
        <f>IFERROR(VLOOKUP(D5,DB!A:F,6,0),"")</f>
        <v>SCECO</v>
      </c>
      <c r="J5" s="119" t="str">
        <f>IFERROR(VLOOKUP(D5,DB!A:G,7,0),"")</f>
        <v>Vandalized</v>
      </c>
      <c r="K5" s="125" t="s">
        <v>39120</v>
      </c>
      <c r="L5" s="121" t="str">
        <f>IFERROR(VLOOKUP(D5,DB!A:I,9,0),"")</f>
        <v>Latis</v>
      </c>
    </row>
    <row r="6" spans="1:16" ht="15" customHeight="1">
      <c r="A6" s="119" t="s">
        <v>39121</v>
      </c>
      <c r="B6" s="119" t="str">
        <f>IFERROR(VLOOKUP(D6,DB!A:K,11,0),"")</f>
        <v>R4</v>
      </c>
      <c r="C6" s="120">
        <v>1</v>
      </c>
      <c r="D6" s="94" t="s">
        <v>34938</v>
      </c>
      <c r="E6" s="98" t="s">
        <v>39021</v>
      </c>
      <c r="F6" s="123">
        <v>45959.423252314817</v>
      </c>
      <c r="G6" s="124">
        <f ca="1">IFERROR(NOW()-F6,"")</f>
        <v>2.4947916666860692E-2</v>
      </c>
      <c r="H6" s="123">
        <v>45959.408807870372</v>
      </c>
      <c r="I6" s="119" t="str">
        <f>IFERROR(VLOOKUP(D6,DB!A:F,6,0),"")</f>
        <v>SCECO</v>
      </c>
      <c r="J6" s="119" t="str">
        <f>IFERROR(VLOOKUP(D6,DB!A:G,7,0),"")</f>
        <v>Vandalized</v>
      </c>
      <c r="K6" s="125" t="s">
        <v>39122</v>
      </c>
      <c r="L6" s="121" t="str">
        <f>IFERROR(VLOOKUP(D6,DB!A:I,9,0),"")</f>
        <v>Latis</v>
      </c>
    </row>
    <row r="7" spans="1:16" ht="15" customHeight="1">
      <c r="A7" s="119" t="s">
        <v>39123</v>
      </c>
      <c r="B7" s="119" t="str">
        <f>IFERROR(VLOOKUP(D7,DB!A:K,11,0),"")</f>
        <v>R4</v>
      </c>
      <c r="C7" s="120">
        <v>1</v>
      </c>
      <c r="D7" s="121" t="s">
        <v>35135</v>
      </c>
      <c r="E7" s="98" t="s">
        <v>39021</v>
      </c>
      <c r="F7" s="123">
        <v>45959.406550925924</v>
      </c>
      <c r="G7" s="124">
        <f ca="1">IFERROR(NOW()-F7,"")</f>
        <v>4.1649305559985805E-2</v>
      </c>
      <c r="H7" s="123">
        <v>45959.406550925924</v>
      </c>
      <c r="I7" s="119" t="str">
        <f>IFERROR(VLOOKUP(D7,DB!A:F,6,0),"")</f>
        <v>SCECO</v>
      </c>
      <c r="J7" s="119" t="str">
        <f>IFERROR(VLOOKUP(D7,DB!A:G,7,0),"")</f>
        <v>Dead</v>
      </c>
      <c r="K7" s="125"/>
      <c r="L7" s="121" t="str">
        <f>IFERROR(VLOOKUP(D7,DB!A:I,9,0),"")</f>
        <v>Latis</v>
      </c>
    </row>
    <row r="8" spans="1:16" ht="15" customHeight="1">
      <c r="A8" s="119"/>
      <c r="B8" s="119" t="str">
        <f>IFERROR(VLOOKUP(D8,DB!A:K,11,0),"")</f>
        <v/>
      </c>
      <c r="C8" s="120"/>
      <c r="D8" s="94"/>
      <c r="E8" s="98"/>
      <c r="F8" s="123"/>
      <c r="G8" s="124">
        <f ca="1">IFERROR(NOW()-F8,"")</f>
        <v>45959.448200231483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45959.448200231483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45959.448200231483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45959.448200231483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45959.448200231483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45959.448200231483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45959.448200231483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45959.448200231483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45959.448200231483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45959.448200231483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45959.448200231483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45959.448200231483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45959.448200231483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45959.448200231483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45959.448200231483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45959.448200231483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45959.448200231483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45959.448200231483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45959.448200231483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45959.448200231483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45959.448200231483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45959.448200231483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45959.448200231483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45959.448200231483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45959.448200231483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45959.448200231483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45959.448200231483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45959.448200231483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45959.448200231483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45959.448200231483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45959.448200231483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45959.448200231483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45959.448200231483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45959.448200231483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45959.448200231483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45959.448200231483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45959.448200231483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45959.448200231483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45959.448200231483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45959.448200231483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45959.448200231483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45959.448200231483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45959.448200231483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45959.448200231483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45959.448200231483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45959.448200231483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45959.448200231483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45959.448200231483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45959.448200231483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45959.448200231483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45959.448200231483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45959.448200231483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45959.448200231483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45959.448200231483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45959.448200231483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45959.448200231483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45959.448200231483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45959.448200231483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45959.448200231483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45959.448200231483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45959.448200231483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45959.448200231483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45959.448200231483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45959.448200231483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45959.448200231483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45959.448200231483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45959.448200231483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45959.448200231483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45959.448200231483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45959.448200231483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45959.448200231483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45959.448200231483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45959.448200231483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45959.448200231483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45959.448200231483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45959.448200231483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45959.448200231483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45959.448200231483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45959.448200231483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45959.448200231483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45959.448200231483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45959.448200231483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45959.448200231483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45959.448200231483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45959.448200231483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45959.448200231483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45959.448200231483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45959.448200231483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45959.448200231483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45959.448200231483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45959.448200231483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45959.448200231483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45959.448200231483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45959.448200231483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45959.448200231483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45959.448200231483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45959.448200231483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45959.448200231483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45959.448200231483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45959.448200231483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45959.448200231483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45959.448200231483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45959.448200231483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45959.448200231483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45959.448200231483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45959.448200231483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45959.448200231483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45959.448200231483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45959.448200231483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45959.448200231483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45959.448200231483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45959.448200231483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45959.448200231483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45959.448200231483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45959.448200231483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45959.448200231483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45959.448200231483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45959.448200231483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45959.448200231483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45959.448200231483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45959.448200231483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45959.448200231483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45959.448200231483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45959.448200231483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45959.448200231483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45959.448200231483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45959.448200231483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45959.448200231483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45959.448200231483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45959.448200231483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45959.448200231483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45959.448200231483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45959.448200231483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45959.448200231483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45959.448200231483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45959.448200231483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45959.448200231483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45959.448200231483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45959.448200231483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45959.448200231483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45959.448200231483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45959.448200231483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45959.448200231483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45959.448200231483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45959.448200231483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45959.448200231483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45959.448200231483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45959.448200231483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45959.448200231483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45959.448200231483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45959.448200231483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45959.448200231483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45959.448200231483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45959.448200231483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45959.448200231483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45959.448200231483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45959.448200231483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45959.448200231483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45959.448200231483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45959.448200231483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45959.448200231483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45959.448200231483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45959.448200231483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45959.448200231483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45959.448200231483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45959.448200231483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45959.448200231483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45959.448200231483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45959.448200231483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45959.448200231483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45959.448200231483</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45959.448200231483</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67.616140046295186</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39024</v>
      </c>
      <c r="F3" s="38">
        <v>45926.188877314817</v>
      </c>
      <c r="G3" s="144">
        <f t="shared" ref="G3" ca="1" si="0">IFERROR(NOW()-F3,"")</f>
        <v>33.259322916666861</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39024</v>
      </c>
      <c r="F4" s="153">
        <v>45948.661111111112</v>
      </c>
      <c r="G4" s="154">
        <f ca="1">IFERROR(NOW()-F4,"")</f>
        <v>10.787089120371093</v>
      </c>
      <c r="H4" s="153">
        <v>45948.661111111112</v>
      </c>
      <c r="I4" s="152" t="str">
        <f>IFERROR(VLOOKUP(D4,DB!A:F,6,0),"")</f>
        <v>SCECO</v>
      </c>
      <c r="J4" s="152" t="str">
        <f>IFERROR(VLOOKUP(D4,DB!A:G,7,0),"")</f>
        <v>Dead</v>
      </c>
      <c r="K4" s="152" t="s">
        <v>39129</v>
      </c>
      <c r="L4" s="152" t="str">
        <f>IFERROR(VLOOKUP(D4,DB!A:I,9,0),"")</f>
        <v>Latis</v>
      </c>
    </row>
    <row r="5" spans="1:13" ht="30.75">
      <c r="A5" s="152" t="s">
        <v>39130</v>
      </c>
      <c r="B5" s="152" t="str">
        <f>IFERROR(VLOOKUP(D5,DB!A:K,11,0),"")</f>
        <v>R5</v>
      </c>
      <c r="C5" s="152">
        <v>1</v>
      </c>
      <c r="D5" s="152" t="s">
        <v>33291</v>
      </c>
      <c r="E5" s="152" t="s">
        <v>39021</v>
      </c>
      <c r="F5" s="153">
        <v>45959.08829861111</v>
      </c>
      <c r="G5" s="154">
        <f ca="1">IFERROR(NOW()-F5,"")</f>
        <v>0.35990162037342088</v>
      </c>
      <c r="H5" s="153">
        <v>45959.045960648145</v>
      </c>
      <c r="I5" s="152" t="str">
        <f>IFERROR(VLOOKUP(D5,DB!A:F,6,0),"")</f>
        <v>SCECO</v>
      </c>
      <c r="J5" s="152" t="str">
        <f>IFERROR(VLOOKUP(D5,DB!A:G,7,0),"")</f>
        <v>Good</v>
      </c>
      <c r="K5" s="152" t="s">
        <v>39131</v>
      </c>
      <c r="L5" s="152" t="str">
        <f>IFERROR(VLOOKUP(D5,DB!A:I,9,0),"")</f>
        <v>Latis</v>
      </c>
    </row>
    <row r="6" spans="1:13" ht="15">
      <c r="A6" s="152" t="s">
        <v>39132</v>
      </c>
      <c r="B6" s="152" t="str">
        <f>IFERROR(VLOOKUP(D6,DB!A:K,11,0),"")</f>
        <v>R5</v>
      </c>
      <c r="C6" s="152">
        <v>3</v>
      </c>
      <c r="D6" s="152" t="s">
        <v>38247</v>
      </c>
      <c r="E6" s="152" t="s">
        <v>39021</v>
      </c>
      <c r="F6" s="153">
        <v>45959.415034722224</v>
      </c>
      <c r="G6" s="154">
        <f ca="1">IFERROR(NOW()-F6,"")</f>
        <v>3.3165509259561077E-2</v>
      </c>
      <c r="H6" s="153">
        <v>45959.406481481485</v>
      </c>
      <c r="I6" s="152" t="str">
        <f>IFERROR(VLOOKUP(D6,DB!A:F,6,0),"")</f>
        <v>SCECO</v>
      </c>
      <c r="J6" s="152" t="str">
        <f>IFERROR(VLOOKUP(D6,DB!A:G,7,0),"")</f>
        <v>Haj Removal</v>
      </c>
      <c r="K6" s="152" t="s">
        <v>39133</v>
      </c>
      <c r="L6" s="152" t="str">
        <f>IFERROR(VLOOKUP(D6,DB!A:I,9,0),"")</f>
        <v>Latis</v>
      </c>
    </row>
    <row r="7" spans="1:13" ht="15">
      <c r="A7" s="152"/>
      <c r="B7" s="152" t="str">
        <f>IFERROR(VLOOKUP(D7,DB!A:K,11,0),"")</f>
        <v/>
      </c>
      <c r="C7" s="152"/>
      <c r="D7"/>
      <c r="E7" s="152"/>
      <c r="F7" s="153"/>
      <c r="G7" s="154">
        <f ca="1">IFERROR(NOW()-F7,"")</f>
        <v>45959.448200231483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45959.448200231483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45959.448200231483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45959.448200231483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45959.448200231483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45959.448200231483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45959.448200231483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45959.448200231483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45959.448200231483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45959.448200231483</v>
      </c>
      <c r="H16" s="153"/>
      <c r="I16" s="152" t="str">
        <f>IFERROR(VLOOKUP(D16,DB!A:F,6,0),"")</f>
        <v/>
      </c>
      <c r="J16" s="152" t="str">
        <f>IFERROR(VLOOKUP(D16,DB!A:G,7,0),"")</f>
        <v/>
      </c>
      <c r="K16" s="152"/>
      <c r="L16" s="152" t="str">
        <f>IFERROR(VLOOKUP(D16,DB!A:I,9,0),"")</f>
        <v/>
      </c>
    </row>
    <row r="17" spans="1:12" ht="15.75">
      <c r="A17" s="152"/>
      <c r="B17" s="152" t="str">
        <f>IFERROR(VLOOKUP(D17,DB!A:K,11,0),"")</f>
        <v/>
      </c>
      <c r="C17" s="152"/>
      <c r="D17" s="169"/>
      <c r="E17" s="152"/>
      <c r="F17" s="153"/>
      <c r="G17" s="154">
        <f ca="1">IFERROR(NOW()-F17,"")</f>
        <v>45959.448200231483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45959.448200231483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45959.448200231483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45959.448200231483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45959.448200231483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45959.448200231483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45959.448200231483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45959.448200231483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45959.448200231483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45959.448200231483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45959.448200231483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45959.448200231483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45959.448200231483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45959.448200231483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45959.448200231483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45959.448200231483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45959.448200231483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45959.448200231483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45959.448200231483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45959.448200231483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45959.448200231483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45959.448200231483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45959.448200231483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45959.448200231483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45959.448200231483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45959.448200231483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45959.448200231483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45959.448200231483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45959.448200231483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45959.448200231483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45959.448200231483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45959.448200231483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45959.448200231483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45959.448200231483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45959.448200231483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45959.448200231483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45959.448200231483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45959.448200231483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45959.448200231483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45959.448200231483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45959.448200231483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45959.448200231483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45959.448200231483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45959.448200231483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45959.448200231483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45959.448200231483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45959.448200231483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45959.448200231483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45959.448200231483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45959.448200231483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45959.448200231483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45959.448200231483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45959.448200231483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45959.448200231483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45959.448200231483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45959.448200231483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45959.448200231483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45959.448200231483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45959.448200231483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45959.448200231483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45959.448200231483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45959.448200231483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45959.448200231483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45959.448200231483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45959.448200231483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45959.448200231483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45959.448200231483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45959.448200231483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45959.448200231483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45959.448200231483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45959.448200231483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45959.448200231483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45959.448200231483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45959.448200231483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45959.448200231483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45959.448200231483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45959.448200231483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45959.448200231483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45959.448200231483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45959.448200231483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45959.448200231483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45959.448200231483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45959.448200231483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45959.448200231483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45959.448200231483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45959.448200231483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45959.448200231483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45959.448200231483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45959.448200231483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45959.448200231483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45959.448200231483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45959.448200231483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45959.448200231483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45959.448200231483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45959.448200231483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45959.448200231483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45959.448200231483</v>
      </c>
      <c r="H113" s="153"/>
      <c r="I113" s="152" t="str">
        <f>IFERROR(VLOOKUP(D113,DB!A:F,6,0),"")</f>
        <v/>
      </c>
      <c r="J113" s="152" t="str">
        <f>IFERROR(VLOOKUP(D113,DB!A:G,7,0),"")</f>
        <v/>
      </c>
      <c r="K113" s="152"/>
      <c r="L113" s="152" t="str">
        <f>IFERROR(VLOOKUP(D113,DB!A:I,9,0),"")</f>
        <v/>
      </c>
    </row>
    <row r="114" spans="1:12" ht="15">
      <c r="A114" s="158"/>
      <c r="B114" s="158" t="str">
        <f>IFERROR(VLOOKUP(D114,DB!A:K,11,0),"")</f>
        <v/>
      </c>
      <c r="C114" s="158"/>
      <c r="D114" s="158"/>
      <c r="E114" s="158"/>
      <c r="F114" s="159"/>
      <c r="G114" s="160">
        <f ca="1">IFERROR(NOW()-F114,"")</f>
        <v>45959.448200231483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45959.448200231483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45959.448200231483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45959.448200231483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45959.448200231483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45959.448200231483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45959.448200231483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45959.448200231483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45959.448200231483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45959.448200231483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45959.448200231483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45959.448200231483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45959.448200231483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45959.448200231483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45959.448200231483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45959.448200231483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45959.448200231483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45959.448200231483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45959.448200231483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45959.448200231483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45959.448200231483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45959.448200231483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45959.448200231483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45959.448200231483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45959.448200231483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45959.448200231483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45959.448200231483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45959.448200231483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45959.448200231483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45959.448200231483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45959.448200231483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45959.448200231483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45959.448200231483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45959.448200231483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45959.448200231483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45959.448200231483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45959.448200231483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45959.448200231483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45959.448200231483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45959.448200231483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45959.448200231483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45959.448200231483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45959.448200231483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45959.448200231483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45959.448200231483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45959.448200231483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45959.448200231483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45959.448200231483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45959.448200231483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45959.448200231483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45959.448200231483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45959.448200231483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45959.448200231483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45959.448200231483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45959.448200231483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45959.448200231483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45959.448200231483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45959.448200231483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45959.448200231483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45959.448200231483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45959.448200231483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45959.448200231483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45959.448200231483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45959.448200231483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45959.448200231483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45959.448200231483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45959.448200231483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45959.448200231483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45959.448200231483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45959.448200231483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45959.448200231483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45959.448200231483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45959.448200231483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45959.448200231483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45959.448200231483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45959.448200231483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45959.448200231483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45959.448200231483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45959.448200231483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45959.448200231483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45959.448200231483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45959.448200231483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45959.448200231483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45959.448200231483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45959.448200231483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45959.448200231483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45959.448200231483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45959.448200231483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45959.448200231483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45959.448200231483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45959.448200231483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45959.448200231483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45959.448200231483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45959.448200231483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45959.448200231483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45959.448200231483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45959.448200231483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45959.448200231483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45959.448200231483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45959.448200231483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45959.448200231483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45959.448200231483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45959.448200231483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45959.448200231483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45959.448200231483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45959.448200231483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45959.448200231483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45959.448200231483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45959.448200231483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45959.448200231483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45959.448200231483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45959.448200231483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45959.448200231483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45959.448200231483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45959.448200231483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45959.448200231483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45959.448200231483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45959.448200231483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45959.448200231483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45959.448200231483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45959.448200231483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45959.448200231483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45959.448200231483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45959.448200231483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45959.448200231483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45959.448200231483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45959.448200231483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45959.448200231483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45959.448200231483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45959.448200231483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45959.448200231483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45959.448200231483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45959.448200231483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45959.448200231483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45959.448200231483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45959.448200231483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45959.448200231483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45959.448200231483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45959.448200231483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45959.448200231483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45959.448200231483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45959.448200231483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45959.448200231483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45959.448200231483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45959.448200231483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45959.448200231483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45959.448200231483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45959.448200231483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45959.448200231483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45959.448200231483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45959.448200231483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45959.448200231483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45959.448200231483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45959.448200231483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45959.448200231483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45959.448200231483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45959.448200231483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45959.448200231483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45959.448200231483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45959.448200231483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45959.448200231483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45959.448200231483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45959.448200231483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45959.448200231483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45959.448200231483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45959.448200231483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45959.448200231483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45959.448200231483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45959.448200231483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45959.448200231483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45959.448200231483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45959.448200231483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45959.448200231483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45959.448200231483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45959.448200231483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45959.448200231483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45959.448200231483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45959.448200231483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45959.448200231483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45959.448200231483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45959.448200231483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45959.448200231483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45959.448200231483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45959.448200231483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45959.448200231483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45959.448200231483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45959.448200231483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45959.448200231483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45959.448200231483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45959.448200231483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45959.448200231483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45959.448200231483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45959.448200231483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45959.448200231483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45959.448200231483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45959.448200231483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45959.448200231483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45959.448200231483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45959.448200231483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45959.448200231483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45959.448200231483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45959.448200231483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45959.448200231483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45959.448200231483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45959.448200231483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45959.448200231483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45959.448200231483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45959.448200231483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45959.448200231483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45959.448200231483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45959.448200231483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45959.448200231483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45959.448200231483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45959.448200231483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45959.448200231483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45959.448200231483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45959.448200231483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45959.448200231483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45959.448200231483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45959.448200231483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45959.448200231483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45959.448200231483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45959.448200231483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45959.448200231483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45959.448200231483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45959.448200231483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45959.448200231483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45959.448200231483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45959.448200231483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45959.448200231483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45959.448200231483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45959.448200231483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45959.448200231483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45959.448200231483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45959.448200231483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45959.448200231483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45959.448200231483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45959.448200231483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45959.448200231483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45959.448200231483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45959.448200231483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45959.448200231483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45959.448200231483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45959.448200231483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45959.448200231483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45959.448200231483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45959.448200231483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45959.448200231483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45959.448200231483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45959.448200231483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45959.448200231483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45959.448200231483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45959.448200231483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45959.448200231483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45959.448200231483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45959.448200231483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45959.448200231483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45959.448200231483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45959.448200231483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45959.448200231483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45959.448200231483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45959.448200231483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45959.448200231483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45959.448200231483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45959.448200231483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45959.448200231483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45959.448200231483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45959.448200231483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45959.448200231483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45959.448200231483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45959.448200231483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45959.448200231483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45959.448200231483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45959.448200231483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45959.448200231483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45959.448200231483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45959.448200231483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45959.448200231483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45959.448200231483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45959.448200231483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45959.448200231483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45959.448200231483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45959.448200231483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45959.448200231483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45959.448200231483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45959.448200231483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45959.448200231483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45959.448200231483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45959.448200231483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45959.448200231483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45959.448200231483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45959.448200231483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45959.448200231483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45959.448200231483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45959.448200231483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45959.448200231483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45959.448200231483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45959.448200231483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45959.448200231483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45959.448200231483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45959.448200231483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45959.448200231483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45959.448200231483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45959.448200231483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45959.448200231483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45959.448200231483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45959.448200231483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45959.448200231483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45959.448200231483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45959.448200231483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45959.448200231483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45959.448200231483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45959.448200231483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45959.448200231483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45959.448200231483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45959.448200231483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45959.448200231483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45959.448200231483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45959.448200231483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45959.448200231483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45959.448200231483</v>
      </c>
      <c r="H434" s="159"/>
      <c r="I434" s="158" t="str">
        <f>IFERROR(VLOOKUP(D434,DB!A:F,6,0),"")</f>
        <v/>
      </c>
      <c r="J434" s="158" t="str">
        <f>IFERROR(VLOOKUP(D434,DB!A:G,7,0),"")</f>
        <v/>
      </c>
      <c r="K434" s="158"/>
      <c r="L434" s="158" t="str">
        <f>IFERROR(VLOOKUP(D434,DB!A:I,9,0),"")</f>
        <v/>
      </c>
    </row>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44" ht="15"/>
    <row r="545" ht="15"/>
    <row r="547" ht="15"/>
    <row r="548" ht="15"/>
    <row r="549" ht="15"/>
    <row r="550" ht="15"/>
    <row r="552" ht="15"/>
    <row r="553" ht="15"/>
    <row r="560" ht="15"/>
    <row r="561" ht="15"/>
    <row r="562" ht="15"/>
    <row r="563" ht="15"/>
    <row r="564" ht="15"/>
    <row r="565" ht="15"/>
    <row r="568" ht="15"/>
    <row r="569" ht="15"/>
    <row r="570" ht="15"/>
    <row r="571" ht="15"/>
    <row r="572" ht="15"/>
    <row r="573" ht="15"/>
    <row r="574" ht="15"/>
    <row r="575" ht="15"/>
    <row r="576" ht="15"/>
    <row r="577" ht="15"/>
    <row r="578" ht="15"/>
    <row r="579"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5" ht="15"/>
    <row r="636" ht="15"/>
    <row r="673" ht="15"/>
    <row r="674" ht="15"/>
    <row r="675" ht="15"/>
    <row r="676" ht="15"/>
    <row r="677" ht="15"/>
    <row r="678" ht="15"/>
    <row r="679" ht="15"/>
    <row r="680" ht="15"/>
    <row r="681" ht="15"/>
    <row r="682"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5" ht="15"/>
    <row r="767" ht="15"/>
    <row r="768"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1" ht="15"/>
    <row r="802" ht="15"/>
    <row r="972" ht="15"/>
    <row r="973" ht="15"/>
    <row r="974" ht="15"/>
    <row r="975" ht="15"/>
    <row r="976" ht="15"/>
    <row r="977" ht="15"/>
    <row r="983" ht="15"/>
    <row r="984" ht="15"/>
    <row r="985" ht="15"/>
    <row r="986" ht="15"/>
    <row r="987" ht="15"/>
    <row r="988" ht="15"/>
    <row r="989"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40" ht="15"/>
    <row r="1041" ht="15"/>
    <row r="1047" ht="15"/>
    <row r="1048" ht="15"/>
    <row r="1050" ht="15"/>
    <row r="1051" ht="15"/>
    <row r="1052" ht="15"/>
    <row r="1053" ht="15"/>
    <row r="1054" ht="15"/>
    <row r="1055" ht="15"/>
    <row r="1056" ht="15"/>
    <row r="1058" ht="15"/>
    <row r="1059" ht="15"/>
    <row r="1060"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9" ht="15"/>
    <row r="1130" ht="15"/>
    <row r="1131"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8" ht="15"/>
    <row r="1179" ht="15"/>
    <row r="1180" ht="15"/>
    <row r="1181" ht="15"/>
    <row r="1182" ht="15"/>
    <row r="1183" ht="15"/>
    <row r="1184" ht="15"/>
    <row r="1185" ht="15"/>
    <row r="1186" ht="15"/>
    <row r="1187" ht="15"/>
    <row r="1195" ht="15"/>
    <row r="1196" ht="15"/>
    <row r="1199" ht="15"/>
    <row r="1200" ht="15"/>
    <row r="1201" ht="15"/>
    <row r="1202" ht="15"/>
    <row r="1203" ht="15"/>
    <row r="1204" ht="15"/>
    <row r="1205" ht="15"/>
    <row r="1206" ht="15"/>
    <row r="1209" ht="15"/>
    <row r="1210" ht="15"/>
    <row r="1211" ht="15"/>
    <row r="1212" ht="15"/>
    <row r="1213" ht="15"/>
    <row r="1214" ht="15"/>
    <row r="1215" ht="15"/>
    <row r="1216" ht="15"/>
    <row r="1217" ht="15"/>
    <row r="1218" ht="15"/>
    <row r="1219" ht="15"/>
    <row r="1220" ht="15"/>
    <row r="1222" ht="15"/>
    <row r="1223" ht="15"/>
    <row r="1224" ht="15"/>
    <row r="1227" ht="15"/>
    <row r="1229" ht="15"/>
    <row r="1231" ht="15"/>
    <row r="1234" ht="15"/>
    <row r="1235" ht="15"/>
    <row r="1236" ht="15"/>
    <row r="1238" ht="15"/>
    <row r="1240" ht="15"/>
    <row r="1241" ht="15"/>
    <row r="1242" ht="15"/>
    <row r="1243" ht="15"/>
    <row r="1244" ht="15"/>
    <row r="1246" ht="15"/>
    <row r="1247" ht="15"/>
    <row r="1248" ht="15"/>
    <row r="1249" ht="15"/>
    <row r="1251" ht="15"/>
    <row r="1253" ht="15"/>
    <row r="1254" ht="15"/>
    <row r="1256" ht="15"/>
    <row r="1257" ht="15"/>
    <row r="1258" ht="15"/>
    <row r="1259" ht="15"/>
    <row r="1261" ht="15"/>
    <row r="1263" ht="15"/>
    <row r="1264" ht="15"/>
    <row r="1265" ht="15"/>
    <row r="1266" ht="15"/>
    <row r="1268" ht="15"/>
    <row r="1269" ht="15"/>
    <row r="1270" ht="15"/>
    <row r="1271" ht="15"/>
    <row r="1272" ht="15"/>
    <row r="1273" ht="15"/>
    <row r="1274" ht="15"/>
    <row r="1277" ht="15"/>
    <row r="1279" ht="15"/>
    <row r="1280" ht="15"/>
    <row r="1281" ht="15"/>
    <row r="1282" ht="15"/>
    <row r="1283" ht="15"/>
    <row r="1284" ht="15"/>
    <row r="1285" ht="15"/>
    <row r="1286" ht="15"/>
    <row r="1289" ht="15"/>
    <row r="1290" ht="15"/>
    <row r="1292" ht="15"/>
    <row r="1294" ht="15"/>
    <row r="1295" ht="15"/>
    <row r="1296" ht="15"/>
    <row r="1297" ht="15"/>
    <row r="1298" ht="15"/>
    <row r="1302" ht="15"/>
    <row r="1303" ht="15"/>
  </sheetData>
  <dataValidations count="2">
    <dataValidation allowBlank="1" showInputMessage="1" showErrorMessage="1" sqref="E1" xr:uid="{920C6338-E771-4DAE-8C89-92A9093EA4DE}"/>
    <dataValidation type="list" allowBlank="1" showInputMessage="1" showErrorMessage="1" sqref="E2:E43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45959.448200231483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45959.448200231483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45959.448200231483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45959.448200231483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45959.448200231483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45959.448200231483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45959.448200231483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45959.448200231483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45959.448200231483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45959.448200231483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45959.448200231483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45959.448200231483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45959.448200231483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45959.448200231483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45959.448200231483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45959.448200231483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45959.448200231483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45959.448200231483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45959.448200231483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45959.448200231483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45959.448200231483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45959.448200231483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45959.448200231483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45959.448200231483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45959.448200231483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45959.448200231483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45959.448200231483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45959.448200231483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45959.448200231483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45959.448200231483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45959.448200231483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45959.448200231483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45959.448200231483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45959.448200231483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45959.448200231483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45959.448200231483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45959.448200231483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45959.448200231483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45959.448200231483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45959.448200231483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45959.448200231483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45959.448200231483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45959.448200231483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45959.448200231483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45959.448200231483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45959.448200231483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45959.448200231483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45959.448200231483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45959.448200231483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45959.448200231483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45959.448200231483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45959.448200231483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45959.448200231483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45959.448200231483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45959.448200231483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45959.448200231483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45959.448200231483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45959.448200231483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45959.448200231483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45959.448200231483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45959.448200231483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45959.448200231483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45959.448200231483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45959.448200231483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45959.448200231483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45959.448200231483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45959.448200231483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45959.448200231483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45959.448200231483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45959.448200231483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45959.448200231483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45959.448200231483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45959.448200231483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45959.448200231483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45959.448200231483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45959.448200231483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45959.448200231483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45959.448200231483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45959.448200231483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45959.448200231483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45959.448200231483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45959.448200231483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45959.448200231483</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2025-10-29T07:45:39Z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