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556" documentId="13_ncr:1_{F6CB121F-512D-4AA6-A0C1-0FB36C537598}" xr6:coauthVersionLast="47" xr6:coauthVersionMax="47" xr10:uidLastSave="{6FD59911-D8C0-4050-8334-A35FE94006B8}"/>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0" i="5" l="1"/>
  <c r="G6" i="5"/>
  <c r="G5" i="5"/>
  <c r="I5" i="5"/>
  <c r="J5" i="5"/>
  <c r="L5" i="5"/>
  <c r="B4" i="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6" i="5"/>
  <c r="I6" i="5"/>
  <c r="J6" i="5"/>
  <c r="L6" i="5"/>
  <c r="B7" i="5"/>
  <c r="G7" i="5"/>
  <c r="I7" i="5"/>
  <c r="J7" i="5"/>
  <c r="L7" i="5"/>
  <c r="B8" i="5"/>
  <c r="G8" i="5"/>
  <c r="I8" i="5"/>
  <c r="J8" i="5"/>
  <c r="L8" i="5"/>
  <c r="B9"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<sst xmlns="http://schemas.openxmlformats.org/spreadsheetml/2006/main" count="179012" uniqueCount="39099">
  <si>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</si>
  <si>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</si>
  <si>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</si>
  <si>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</si>
  <si>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</si>
  <si>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</si>
  <si>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</si>
  <si>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</si>
  <si>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</si>
  <si>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</si>
  <si>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</si>
  <si>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</si>
  <si>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</si>
  <si>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</si>
  <si>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</si>
  <si>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</si>
  <si>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</si>
  <si>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</si>
  <si>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</si>
  <si>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</si>
  <si>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</si>
  <si>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</si>
  <si>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</si>
  <si>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</si>
  <si>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</si>
  <si>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</si>
  <si>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</si>
  <si>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</si>
  <si>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</si>
  <si>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</si>
  <si>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</si>
  <si>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</si>
  <si>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</si>
  <si>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</si>
  <si>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</si>
  <si>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</si>
  <si>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</si>
  <si>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</si>
  <si>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</si>
  <si>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</si>
  <si>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</si>
  <si>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</si>
  <si>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</si>
  <si>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</si>
  <si>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</si>
  <si>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</si>
  <si>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</si>
  <si>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</si>
  <si>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</si>
  <si>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</si>
  <si>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</si>
  <si>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</si>
  <si>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</si>
  <si>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</si>
  <si>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</si>
  <si>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</si>
  <si>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</si>
  <si>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</si>
  <si>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</si>
  <si>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</si>
  <si>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</si>
  <si>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</si>
  <si>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</si>
  <si>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</si>
  <si>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</si>
  <si>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</si>
  <si>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</si>
  <si>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</si>
  <si>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</si>
  <si>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</si>
  <si>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</si>
  <si>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</si>
  <si>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</si>
  <si>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</si>
  <si>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</si>
  <si>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</si>
  <si>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</si>
  <si>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</si>
  <si>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</si>
  <si>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</si>
  <si>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</si>
  <si>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</si>
  <si>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</si>
  <si>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</si>
  <si>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</si>
  <si>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</si>
  <si>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</si>
  <si>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</si>
  <si>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</si>
  <si>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</si>
  <si>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</si>
  <si>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</si>
  <si>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</si>
  <si>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</si>
  <si>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</si>
  <si>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</si>
  <si>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</si>
  <si>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</si>
  <si>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</si>
  <si>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</si>
  <si>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</si>
  <si>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</si>
  <si>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</si>
  <si>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</si>
  <si>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</si>
  <si>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</si>
  <si>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</si>
  <si>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</si>
  <si>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</si>
  <si>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</si>
  <si>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</si>
  <si>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</si>
  <si>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</si>
  <si>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</si>
  <si>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</si>
  <si>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</si>
  <si>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</si>
  <si>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</si>
  <si>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</si>
  <si>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</si>
  <si>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</si>
  <si>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</si>
  <si>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</si>
  <si>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</si>
  <si>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</si>
  <si>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</si>
  <si>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</si>
  <si>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</si>
  <si>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</si>
  <si>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</si>
  <si>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</si>
  <si>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</si>
  <si>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</si>
  <si>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</si>
  <si>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</si>
  <si>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</si>
  <si>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</si>
  <si>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</si>
  <si>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</si>
  <si>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</si>
  <si>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</si>
  <si>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</si>
  <si>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</si>
  <si>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</si>
  <si>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</si>
  <si>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</si>
  <si>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</si>
  <si>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</si>
  <si>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</si>
  <si>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</si>
  <si>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</si>
  <si>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</si>
  <si>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</si>
  <si>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</si>
  <si>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</si>
  <si>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</si>
  <si>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</si>
  <si>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</si>
  <si>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</si>
  <si>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</si>
  <si>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</si>
  <si>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</si>
  <si>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</si>
  <si>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</si>
  <si>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</si>
  <si>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</si>
  <si>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</si>
  <si>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</si>
  <si>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</si>
  <si>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</si>
  <si>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</si>
  <si>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</si>
  <si>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</si>
  <si>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</si>
  <si>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</si>
  <si>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</si>
  <si>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</si>
  <si>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</si>
  <si>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</si>
  <si>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</si>
  <si>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</si>
  <si>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</si>
  <si>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</si>
  <si>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</si>
  <si>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</si>
  <si>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</si>
  <si>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</si>
  <si>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</si>
  <si>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</si>
  <si>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</si>
  <si>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</si>
  <si>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</si>
  <si>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</si>
  <si>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</si>
  <si>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</si>
  <si>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</si>
  <si>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</si>
  <si>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</si>
  <si>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</si>
  <si>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</si>
  <si>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</si>
  <si>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</si>
  <si>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</si>
  <si>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</si>
  <si>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</si>
  <si>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</si>
  <si>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</si>
  <si>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</si>
  <si>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</si>
  <si>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</si>
  <si>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</si>
  <si>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</si>
  <si>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</si>
  <si>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</si>
  <si>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</si>
  <si>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</si>
  <si>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</si>
  <si>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</si>
  <si>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</si>
  <si>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</si>
  <si>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</si>
  <si>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</si>
  <si>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</si>
  <si>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</si>
  <si>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</si>
  <si>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</si>
  <si>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</si>
  <si>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</si>
  <si>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</si>
  <si>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</si>
  <si>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</si>
  <si>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</si>
  <si>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</si>
  <si>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</si>
  <si>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</si>
  <si>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</si>
  <si>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</si>
  <si>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</si>
  <si>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</si>
  <si>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</si>
  <si>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</si>
  <si>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</si>
  <si>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</si>
  <si>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</si>
  <si>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</si>
  <si>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</si>
  <si>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</si>
  <si>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</si>
  <si>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</si>
  <si>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</si>
  <si>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</si>
  <si>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</si>
  <si>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</si>
  <si>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</si>
  <si>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</si>
  <si>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</si>
  <si>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</si>
  <si>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</si>
  <si>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</si>
  <si>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</si>
  <si>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</si>
  <si>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</si>
  <si>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</si>
  <si>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</si>
  <si>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</si>
  <si>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</si>
  <si>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</si>
  <si>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</si>
  <si>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</si>
  <si>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</si>
  <si>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</si>
  <si>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</si>
  <si>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</si>
  <si>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</si>
  <si>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</si>
  <si>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</si>
  <si>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</si>
  <si>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</si>
  <si>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</si>
  <si>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</si>
  <si>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</si>
  <si>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</si>
  <si>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</si>
  <si>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</si>
  <si>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</si>
  <si>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</si>
  <si>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</si>
  <si>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</si>
  <si>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</si>
  <si>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</si>
  <si>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</si>
  <si>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</si>
  <si>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</si>
  <si>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</si>
  <si>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</si>
  <si>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</si>
  <si>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</si>
  <si>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</si>
  <si>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</si>
  <si>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</si>
  <si>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</si>
  <si>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</si>
  <si>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</si>
  <si>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</si>
  <si>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</si>
  <si>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</si>
  <si>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</si>
  <si>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</si>
  <si>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</si>
  <si>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</si>
  <si>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</si>
  <si>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</si>
  <si>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</si>
  <si>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</si>
  <si>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</si>
  <si>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</si>
  <si>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</si>
  <si>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</si>
  <si>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</si>
  <si>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</si>
  <si>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</si>
  <si>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</si>
  <si>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</si>
  <si>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</si>
  <si>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</si>
  <si>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</si>
  <si>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</si>
  <si>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</si>
  <si>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</si>
  <si>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</si>
  <si>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</si>
  <si>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</si>
  <si>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</si>
  <si>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</si>
  <si>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</si>
  <si>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</si>
  <si>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</si>
  <si>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</si>
  <si>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</si>
  <si>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</si>
  <si>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</si>
  <si>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</si>
  <si>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</si>
  <si>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</si>
  <si>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</si>
  <si>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</si>
  <si>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</si>
  <si>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</si>
  <si>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</si>
  <si>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</si>
  <si>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</si>
  <si>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</si>
  <si>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</si>
  <si>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</si>
  <si>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</si>
  <si>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</si>
  <si>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</si>
  <si>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</si>
  <si>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</si>
  <si>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</si>
  <si>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</si>
  <si>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</si>
  <si>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</si>
  <si>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</si>
  <si>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</si>
  <si>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</si>
  <si>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</si>
  <si>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</si>
  <si>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</si>
  <si>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</si>
  <si>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</si>
  <si>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</si>
  <si>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</si>
  <si>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</si>
  <si>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</si>
  <si>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</si>
  <si>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</si>
  <si>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</si>
  <si>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</si>
  <si>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</si>
  <si>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</si>
  <si>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</si>
  <si>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</si>
  <si>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</si>
  <si>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</si>
  <si>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</si>
  <si>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</si>
  <si>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</si>
  <si>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</si>
  <si>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</si>
  <si>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</si>
  <si>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</si>
  <si>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</si>
  <si>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</si>
  <si>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</si>
  <si>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</si>
  <si>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</si>
  <si>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</si>
  <si>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</si>
  <si>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</si>
  <si>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</si>
  <si>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</si>
  <si>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</si>
  <si>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</si>
  <si>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</si>
  <si>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</si>
  <si>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</si>
  <si>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</si>
  <si>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</si>
  <si>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</si>
  <si>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</si>
  <si>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</si>
  <si>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</si>
  <si>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</si>
  <si>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</si>
  <si>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</si>
  <si>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</si>
  <si>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</si>
  <si>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</si>
  <si>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</si>
  <si>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</si>
  <si>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</si>
  <si>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</si>
  <si>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</si>
  <si>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</si>
  <si>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</si>
  <si>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</si>
  <si>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</si>
  <si>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</si>
  <si>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</si>
  <si>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</si>
  <si>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</si>
  <si>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</si>
  <si>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</si>
  <si>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</si>
  <si>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</si>
  <si>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</si>
  <si>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</si>
  <si>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</si>
  <si>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</si>
  <si>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</si>
  <si>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</si>
  <si>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</si>
  <si>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</si>
  <si>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</si>
  <si>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</si>
  <si>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</si>
  <si>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</si>
  <si>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</si>
  <si>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</si>
  <si>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</si>
  <si>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</si>
  <si>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</si>
  <si>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</si>
  <si>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</si>
  <si>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</si>
  <si>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</si>
  <si>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</si>
  <si>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</si>
  <si>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</si>
  <si>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</si>
  <si>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</si>
  <si>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</si>
  <si>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</si>
  <si>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</si>
  <si>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</si>
  <si>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</si>
  <si>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</si>
  <si>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</si>
  <si>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</si>
  <si>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</si>
  <si>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</si>
  <si>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</si>
  <si>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</si>
  <si>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</si>
  <si>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</si>
  <si>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</si>
  <si>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</si>
  <si>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</si>
  <si>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</si>
  <si>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</si>
  <si>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</si>
  <si>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</si>
  <si>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</si>
  <si>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</si>
  <si>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</si>
  <si>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</si>
  <si>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</si>
  <si>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</si>
  <si>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</si>
  <si>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</si>
  <si>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</si>
  <si>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</si>
  <si>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</si>
  <si>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</si>
  <si>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</si>
  <si>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</si>
  <si>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</si>
  <si>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</si>
  <si>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</si>
  <si>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</si>
  <si>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</si>
  <si>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</si>
  <si>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</si>
  <si>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</si>
  <si>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</si>
  <si>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</si>
  <si>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</si>
  <si>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</si>
  <si>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</si>
  <si>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</si>
  <si>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</si>
  <si>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</si>
  <si>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</si>
  <si>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</si>
  <si>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</si>
  <si>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</si>
  <si>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</si>
  <si>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</si>
  <si>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</si>
  <si>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</si>
  <si>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</si>
  <si>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</si>
  <si>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</si>
  <si>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</si>
  <si>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</si>
  <si>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</si>
  <si>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</si>
  <si>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</si>
  <si>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</si>
  <si>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</si>
  <si>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</si>
  <si>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</si>
  <si>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</si>
  <si>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</si>
  <si>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</si>
  <si>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</si>
  <si>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</si>
  <si>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</si>
  <si>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</si>
  <si>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</si>
  <si>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</si>
  <si>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</si>
  <si>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</si>
  <si>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</si>
  <si>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</si>
  <si>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</si>
  <si>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</si>
  <si>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</si>
  <si>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</si>
  <si>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</si>
  <si>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</si>
  <si>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</si>
  <si>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</si>
  <si>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</si>
  <si>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</si>
  <si>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</si>
  <si>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</si>
  <si>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</si>
  <si>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</si>
  <si>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</si>
  <si>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</si>
  <si>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</si>
  <si>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</si>
  <si>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</si>
  <si>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</si>
  <si>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</si>
  <si>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</si>
  <si>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</si>
  <si>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</si>
  <si>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</si>
  <si>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</si>
  <si>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</si>
  <si>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</si>
  <si>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</si>
  <si>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</si>
  <si>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</si>
  <si>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</si>
  <si>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</si>
  <si>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</si>
  <si>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</si>
  <si>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</si>
  <si>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</si>
  <si>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</si>
  <si>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</si>
  <si>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</si>
  <si>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</si>
  <si>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</si>
  <si>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</si>
  <si>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</si>
  <si>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</si>
  <si>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</si>
  <si>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</si>
  <si>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</si>
  <si>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</si>
  <si>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</si>
  <si>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</si>
  <si>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</si>
  <si>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</si>
  <si>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</si>
  <si>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</si>
  <si>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</si>
  <si>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</si>
  <si>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</si>
  <si>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</si>
  <si>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</si>
  <si>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</si>
  <si>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</si>
  <si>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</si>
  <si>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</si>
  <si>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</si>
  <si>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</si>
  <si>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</si>
  <si>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</si>
  <si>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</si>
  <si>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</si>
  <si>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</si>
  <si>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</si>
  <si>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</si>
  <si>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</si>
  <si>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</si>
  <si>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</si>
  <si>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</si>
  <si>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</si>
  <si>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</si>
  <si>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</si>
  <si>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</si>
  <si>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</si>
  <si>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</si>
  <si>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</si>
  <si>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</si>
  <si>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</si>
  <si>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</si>
  <si>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</si>
  <si>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</si>
  <si>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</si>
  <si>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</si>
  <si>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</si>
  <si>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</si>
  <si>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</si>
  <si>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</si>
  <si>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</si>
  <si>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</si>
  <si>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</si>
  <si>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</si>
  <si>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</si>
  <si>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</si>
  <si>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</si>
  <si>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</si>
  <si>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</si>
  <si>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</si>
  <si>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</si>
  <si>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</si>
  <si>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</si>
  <si>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</si>
  <si>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</si>
  <si>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</si>
  <si>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</si>
  <si>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</si>
  <si>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</si>
  <si>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</si>
  <si>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</si>
  <si>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</si>
  <si>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</si>
  <si>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</si>
  <si>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</si>
  <si>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</si>
  <si>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</si>
  <si>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</si>
  <si>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</si>
  <si>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</si>
  <si>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</si>
  <si>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</si>
  <si>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</si>
  <si>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</si>
  <si>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</si>
  <si>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</si>
  <si>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</si>
  <si>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</si>
  <si>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</si>
  <si>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</si>
  <si>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</si>
  <si>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</si>
  <si>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</si>
  <si>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</si>
  <si>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</si>
  <si>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</si>
  <si>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</si>
  <si>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</si>
  <si>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</si>
  <si>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</si>
  <si>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</si>
  <si>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</si>
  <si>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</si>
  <si>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</si>
  <si>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</si>
  <si>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</si>
  <si>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</si>
  <si>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</si>
  <si>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</si>
  <si>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</si>
  <si>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</si>
  <si>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</si>
  <si>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</si>
  <si>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</si>
  <si>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</si>
  <si>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</si>
  <si>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</si>
  <si>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</si>
  <si>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</si>
  <si>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</si>
  <si>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</si>
  <si>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</si>
  <si>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</si>
  <si>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</si>
  <si>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</si>
  <si>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</si>
  <si>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</si>
  <si>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</si>
  <si>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</si>
  <si>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</si>
  <si>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</si>
  <si>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</si>
  <si>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</si>
  <si>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</si>
  <si>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</si>
  <si>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</si>
  <si>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</si>
  <si>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</si>
  <si>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</si>
  <si>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</si>
  <si>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</si>
  <si>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</si>
  <si>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</si>
  <si>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</si>
  <si>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</si>
  <si>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</si>
  <si>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</si>
  <si>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</si>
  <si>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</si>
  <si>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</si>
  <si>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</si>
  <si>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</si>
  <si>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</si>
  <si>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</si>
  <si>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</si>
  <si>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</si>
  <si>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</si>
  <si>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</si>
  <si>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</si>
  <si>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</si>
  <si>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</si>
  <si>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</si>
  <si>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</si>
  <si>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</si>
  <si>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</si>
  <si>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</si>
  <si>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</si>
  <si>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</si>
  <si>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</si>
  <si>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</si>
  <si>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</si>
  <si>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</si>
  <si>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</si>
  <si>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</si>
  <si>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</si>
  <si>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</si>
  <si>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</si>
  <si>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</si>
  <si>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</si>
  <si>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</si>
  <si>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</si>
  <si>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</si>
  <si>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</si>
  <si>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</si>
  <si>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</si>
  <si>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</si>
  <si>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</si>
  <si>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</si>
  <si>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</si>
  <si>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</si>
  <si>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</si>
  <si>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</si>
  <si>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</si>
  <si>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</si>
  <si>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</si>
  <si>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</si>
  <si>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</si>
  <si>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</si>
  <si>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</si>
  <si>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</si>
  <si>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</si>
  <si>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</si>
  <si>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</si>
  <si>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</si>
  <si>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</si>
  <si>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</si>
  <si>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</si>
  <si>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</si>
  <si>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</si>
  <si>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</si>
  <si>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</si>
  <si>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</si>
  <si>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</si>
  <si>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</si>
  <si>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</si>
  <si>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</si>
  <si>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</si>
  <si>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</si>
  <si>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</si>
  <si>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</si>
  <si>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</si>
  <si>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</si>
  <si>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</si>
  <si>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</si>
  <si>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</si>
  <si>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</si>
  <si>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</si>
  <si>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</si>
  <si>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</si>
  <si>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</si>
  <si>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</si>
  <si>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</si>
  <si>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</si>
  <si>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</si>
  <si>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</si>
  <si>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</si>
  <si>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</si>
  <si>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</si>
  <si>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</si>
  <si>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</si>
  <si>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</si>
  <si>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</si>
  <si>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</si>
  <si>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</si>
  <si>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</si>
  <si>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</si>
  <si>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</si>
  <si>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</si>
  <si>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</si>
  <si>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</si>
  <si>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</si>
  <si>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</si>
  <si>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</si>
  <si>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</si>
  <si>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</si>
  <si>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</si>
  <si>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</si>
  <si>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</si>
  <si>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</si>
  <si>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</si>
  <si>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</si>
  <si>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</si>
  <si>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</si>
  <si>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</si>
  <si>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</si>
  <si>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</si>
  <si>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</si>
  <si>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</si>
  <si>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</si>
  <si>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</si>
  <si>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</si>
  <si>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</si>
  <si>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</si>
  <si>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</si>
  <si>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</si>
  <si>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</si>
  <si>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</si>
  <si>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</si>
  <si>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</si>
  <si>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</si>
  <si>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</si>
  <si>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</si>
  <si>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</si>
  <si>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</si>
  <si>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</si>
  <si>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</si>
  <si>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</si>
  <si>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</si>
  <si>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</si>
  <si>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</si>
  <si>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</si>
  <si>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</si>
  <si>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</si>
  <si>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</si>
  <si>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</si>
  <si>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</si>
  <si>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</si>
  <si>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</si>
  <si>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</si>
  <si>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</si>
  <si>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</si>
  <si>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</si>
  <si>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</si>
  <si>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</si>
  <si>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</si>
  <si>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</si>
  <si>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</si>
  <si>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</si>
  <si>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</si>
  <si>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</si>
  <si>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</si>
  <si>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</si>
  <si>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</si>
  <si>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</si>
  <si>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</si>
  <si>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</si>
  <si>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</si>
  <si>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</si>
  <si>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</si>
  <si>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</si>
  <si>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</si>
  <si>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</si>
  <si>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</si>
  <si>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</si>
  <si>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</si>
  <si>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</si>
  <si>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</si>
  <si>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</si>
  <si>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</si>
  <si>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</si>
  <si>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</si>
  <si>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</si>
  <si>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</si>
  <si>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</si>
  <si>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</si>
  <si>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</si>
  <si>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</si>
  <si>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</si>
  <si>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</si>
  <si>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</si>
  <si>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</si>
  <si>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</si>
  <si>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</si>
  <si>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</si>
  <si>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</si>
  <si>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</si>
  <si>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</si>
  <si>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</si>
  <si>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</si>
  <si>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</si>
  <si>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</si>
  <si>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</si>
  <si>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</si>
  <si>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</si>
  <si>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</si>
  <si>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</si>
  <si>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</si>
  <si>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</si>
  <si>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</si>
  <si>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</si>
  <si>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</si>
  <si>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</si>
  <si>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</si>
  <si>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</si>
  <si>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</si>
  <si>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</si>
  <si>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</si>
  <si>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</si>
  <si>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</si>
  <si>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</si>
  <si>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</si>
  <si>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</si>
  <si>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</si>
  <si>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</si>
  <si>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</si>
  <si>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</si>
  <si>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</si>
  <si>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</si>
  <si>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</si>
  <si>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</si>
  <si>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</si>
  <si>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</si>
  <si>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</si>
  <si>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</si>
  <si>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</si>
  <si>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</si>
  <si>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</si>
  <si>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</si>
  <si>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</si>
  <si>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</si>
  <si>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</si>
  <si>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</si>
  <si>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</si>
  <si>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</si>
  <si>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</si>
  <si>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</si>
  <si>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</si>
  <si>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</si>
  <si>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</si>
  <si>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</si>
  <si>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</si>
  <si>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</si>
  <si>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</si>
  <si>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</si>
  <si>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</si>
  <si>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</si>
  <si>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</si>
  <si>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</si>
  <si>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</si>
  <si>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</si>
  <si>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</si>
  <si>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</si>
  <si>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</si>
  <si>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</si>
  <si>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</si>
  <si>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</si>
  <si>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</si>
  <si>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</si>
  <si>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</si>
  <si>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</si>
  <si>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</si>
  <si>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</si>
  <si>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</si>
  <si>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</si>
  <si>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</si>
  <si>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</si>
  <si>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</si>
  <si>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</si>
  <si>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</si>
  <si>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</si>
  <si>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</si>
  <si>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</si>
  <si>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</si>
  <si>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</si>
  <si>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</si>
  <si>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</si>
  <si>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</si>
  <si>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</si>
  <si>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</si>
  <si>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</si>
  <si>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</si>
  <si>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</si>
  <si>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</si>
  <si>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</si>
  <si>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</si>
  <si>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</si>
  <si>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</si>
  <si>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</si>
  <si>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</si>
  <si>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</si>
  <si>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</si>
  <si>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</si>
  <si>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</si>
  <si>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</si>
  <si>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</si>
  <si>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</si>
  <si>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</si>
  <si>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</si>
  <si>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</si>
  <si>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</si>
  <si>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</si>
  <si>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</si>
  <si>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</si>
  <si>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</si>
  <si>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</si>
  <si>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</si>
  <si>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</si>
  <si>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</si>
  <si>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</si>
  <si>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</si>
  <si>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</si>
  <si>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</si>
  <si>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</si>
  <si>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</si>
  <si>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</si>
  <si>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</si>
  <si>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</si>
  <si>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</si>
  <si>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</si>
  <si>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</si>
  <si>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</si>
  <si>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</si>
  <si>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</si>
  <si>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</si>
  <si>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</si>
  <si>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</si>
  <si>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</si>
  <si>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</si>
  <si>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</si>
  <si>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</si>
  <si>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</si>
  <si>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</si>
  <si>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</si>
  <si>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</si>
  <si>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</si>
  <si>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</si>
  <si>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</si>
  <si>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</si>
  <si>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</si>
  <si>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</si>
  <si>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</si>
  <si>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</si>
  <si>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</si>
  <si>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</si>
  <si>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</si>
  <si>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</si>
  <si>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</si>
  <si>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</si>
  <si>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</si>
  <si>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</si>
  <si>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</si>
  <si>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</si>
  <si>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</si>
  <si>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</si>
  <si>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</si>
  <si>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</si>
  <si>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</si>
  <si>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</si>
  <si>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</si>
  <si>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</si>
  <si>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</si>
  <si>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</si>
  <si>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</si>
  <si>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</si>
  <si>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</si>
  <si>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</si>
  <si>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</si>
  <si>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</si>
  <si>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</si>
  <si>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</si>
  <si>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</si>
  <si>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</si>
  <si>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</si>
  <si>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</si>
  <si>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</si>
  <si>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</si>
  <si>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</si>
  <si>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</si>
  <si>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</si>
  <si>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</si>
  <si>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</si>
  <si>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</si>
  <si>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</si>
  <si>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</si>
  <si>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</si>
  <si>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</si>
  <si>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</si>
  <si>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</si>
  <si>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</si>
  <si>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</si>
  <si>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</si>
  <si>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</si>
  <si>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</si>
  <si>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</si>
  <si>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</si>
  <si>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</si>
  <si>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</si>
  <si>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</si>
  <si>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</si>
  <si>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</si>
  <si>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</si>
  <si>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</si>
  <si>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</si>
  <si>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</si>
  <si>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</si>
  <si>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</si>
  <si>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</si>
  <si>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</si>
  <si>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</si>
  <si>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</si>
  <si>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</si>
  <si>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</si>
  <si>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</si>
  <si>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</si>
  <si>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</si>
  <si>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</si>
  <si>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</si>
  <si>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</si>
  <si>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</si>
  <si>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</si>
  <si>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</si>
  <si>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</si>
  <si>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</si>
  <si>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</si>
  <si>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</si>
  <si>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</si>
  <si>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</si>
  <si>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</si>
  <si>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</si>
  <si>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</si>
  <si>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</si>
  <si>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</si>
  <si>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</si>
  <si>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</si>
  <si>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</si>
  <si>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</si>
  <si>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</si>
  <si>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</si>
  <si>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</si>
  <si>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</si>
  <si>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</si>
  <si>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</si>
  <si>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</si>
  <si>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</si>
  <si>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</si>
  <si>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</si>
  <si>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</si>
  <si>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</si>
  <si>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</si>
  <si>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</si>
  <si>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</si>
  <si>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</si>
  <si>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</si>
  <si>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</si>
  <si>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</si>
  <si>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</si>
  <si>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</si>
  <si>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</si>
  <si>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</si>
  <si>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</si>
  <si>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</si>
  <si>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</si>
  <si>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</si>
  <si>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</si>
  <si>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</si>
  <si>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</si>
  <si>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</si>
  <si>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</si>
  <si>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</si>
  <si>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</si>
  <si>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</si>
  <si>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</si>
  <si>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</si>
  <si>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</si>
  <si>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</si>
  <si>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</si>
  <si>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</si>
  <si>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</si>
  <si>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</si>
  <si>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</si>
  <si>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</si>
  <si>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</si>
  <si>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</si>
  <si>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</si>
  <si>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</si>
  <si>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</si>
  <si>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</si>
  <si>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</si>
  <si>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</si>
  <si>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</si>
  <si>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</si>
  <si>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</si>
  <si>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</si>
  <si>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</si>
  <si>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</si>
  <si>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</si>
  <si>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</si>
  <si>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</si>
  <si>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</si>
  <si>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</si>
  <si>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</si>
  <si>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</si>
  <si>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</si>
  <si>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</si>
  <si>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</si>
  <si>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</si>
  <si>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</si>
  <si>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</si>
  <si>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</si>
  <si>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</si>
  <si>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</si>
  <si>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</si>
  <si>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</si>
  <si>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</si>
  <si>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</si>
  <si>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</si>
  <si>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</si>
  <si>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</si>
  <si>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</si>
  <si>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</si>
  <si>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</si>
  <si>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</si>
  <si>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</si>
  <si>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</si>
  <si>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</si>
  <si>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</si>
  <si>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</si>
  <si>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</si>
  <si>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</si>
  <si>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</si>
  <si>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</si>
  <si>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</si>
  <si>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</si>
  <si>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</si>
  <si>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</si>
  <si>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</si>
  <si>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</si>
  <si>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</si>
  <si>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</si>
  <si>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</si>
  <si>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</si>
  <si>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</si>
  <si>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</si>
  <si>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</si>
  <si>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</si>
  <si>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</si>
  <si>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</si>
  <si>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</si>
  <si>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</si>
  <si>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</si>
  <si>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</si>
  <si>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</si>
  <si>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</si>
  <si>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</si>
  <si>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</si>
  <si>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</si>
  <si>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</si>
  <si>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</si>
  <si>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</si>
  <si>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</si>
  <si>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</si>
  <si>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</si>
  <si>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</si>
  <si>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</si>
  <si>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</si>
  <si>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</si>
  <si>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</si>
  <si>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</si>
  <si>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</si>
  <si>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</si>
  <si>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</si>
  <si>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</si>
  <si>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</si>
  <si>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</si>
  <si>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</si>
  <si>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</si>
  <si>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</si>
  <si>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</si>
  <si>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</si>
  <si>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</si>
  <si>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</si>
  <si>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</si>
  <si>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</si>
  <si>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</si>
  <si>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</si>
  <si>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</si>
  <si>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</si>
  <si>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</si>
  <si>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</si>
  <si>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</si>
  <si>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</si>
  <si>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</si>
  <si>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</si>
  <si>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</si>
  <si>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</si>
  <si>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</si>
  <si>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</si>
  <si>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</si>
  <si>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</si>
  <si>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</si>
  <si>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</si>
  <si>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</si>
  <si>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</si>
  <si>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</si>
  <si>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</si>
  <si>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</si>
  <si>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</si>
  <si>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</si>
  <si>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</si>
  <si>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</si>
  <si>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</si>
  <si>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</si>
  <si>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</si>
  <si>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</si>
  <si>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</si>
  <si>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</si>
  <si>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</si>
  <si>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</si>
  <si>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</si>
  <si>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</si>
  <si>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</si>
  <si>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</si>
  <si>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</si>
  <si>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</si>
  <si>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</si>
  <si>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</si>
  <si>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</si>
  <si>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</si>
  <si>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</si>
  <si>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</si>
  <si>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</si>
  <si>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</si>
  <si>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</si>
  <si>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</si>
  <si>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</si>
  <si>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</si>
  <si>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</si>
  <si>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</si>
  <si>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</si>
  <si>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</si>
  <si>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</si>
  <si>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</si>
  <si>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</si>
  <si>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</si>
  <si>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</si>
  <si>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</si>
  <si>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</si>
  <si>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</si>
  <si>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</si>
  <si>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</si>
  <si>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</si>
  <si>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</si>
  <si>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</si>
  <si>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</si>
  <si>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</si>
  <si>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</si>
  <si>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</si>
  <si>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</si>
  <si>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</si>
  <si>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</si>
  <si>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</si>
  <si>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</si>
  <si>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</si>
  <si>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</si>
  <si>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</si>
  <si>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</si>
  <si>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</si>
  <si>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</si>
  <si>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</si>
  <si>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</si>
  <si>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</si>
  <si>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</si>
  <si>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</si>
  <si>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</si>
  <si>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</si>
  <si>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</si>
  <si>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</si>
  <si>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</si>
  <si>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</si>
  <si>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</si>
  <si>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</si>
  <si>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</si>
  <si>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</si>
  <si>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</si>
  <si>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</si>
  <si>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</si>
  <si>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</si>
  <si>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</si>
  <si>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</si>
  <si>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</si>
  <si>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</si>
  <si>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</si>
  <si>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</si>
  <si>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</si>
  <si>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</si>
  <si>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</si>
  <si>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</si>
  <si>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</si>
  <si>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</si>
  <si>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</si>
  <si>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</si>
  <si>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</si>
  <si>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</si>
  <si>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</si>
  <si>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</si>
  <si>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</si>
  <si>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</si>
  <si>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</si>
  <si>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</si>
  <si>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</si>
  <si>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</si>
  <si>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</si>
  <si>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</si>
  <si>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</si>
  <si>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</si>
  <si>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</si>
  <si>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</si>
  <si>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</si>
  <si>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</si>
  <si>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</si>
  <si>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</si>
  <si>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</si>
  <si>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</si>
  <si>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</si>
  <si>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</si>
  <si>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</si>
  <si>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</si>
  <si>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</si>
  <si>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</si>
  <si>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</si>
  <si>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</si>
  <si>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</si>
  <si>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</si>
  <si>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</si>
  <si>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</si>
  <si>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</si>
  <si>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</si>
  <si>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</si>
  <si>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</si>
  <si>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</si>
  <si>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</si>
  <si>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</si>
  <si>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</si>
  <si>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</si>
  <si>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</si>
  <si>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</si>
  <si>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</si>
  <si>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</si>
  <si>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</si>
  <si>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</si>
  <si>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</si>
  <si>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</si>
  <si>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</si>
  <si>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</si>
  <si>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</si>
  <si>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</si>
  <si>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</si>
  <si>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</si>
  <si>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</si>
  <si>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</si>
  <si>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</si>
  <si>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</si>
  <si>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</si>
  <si>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</si>
  <si>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</si>
  <si>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</si>
  <si>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</si>
  <si>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</si>
  <si>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</si>
  <si>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</si>
  <si>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</si>
  <si>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</si>
  <si>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</si>
  <si>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</si>
  <si>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</si>
  <si>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</si>
  <si>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</si>
  <si>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</si>
  <si>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</si>
  <si>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</si>
  <si>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</si>
  <si>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</si>
  <si>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</si>
  <si>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</si>
  <si>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</si>
  <si>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</si>
  <si>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</si>
  <si>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</si>
  <si>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</si>
  <si>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</si>
  <si>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</si>
  <si>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</si>
  <si>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</si>
  <si>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</si>
  <si>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</si>
  <si>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</si>
  <si>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</si>
  <si>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</si>
  <si>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</si>
  <si>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</si>
  <si>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</si>
  <si>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</si>
  <si>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</si>
  <si>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</si>
  <si>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</si>
  <si>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</si>
  <si>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</si>
  <si>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</si>
  <si>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</si>
  <si>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</si>
  <si>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</si>
  <si>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</si>
  <si>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</si>
  <si>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</si>
  <si>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</si>
  <si>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</si>
  <si>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</si>
  <si>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</si>
  <si>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</si>
  <si>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</si>
  <si>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</si>
  <si>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</si>
  <si>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</si>
  <si>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</si>
  <si>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</si>
  <si>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</si>
  <si>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</si>
  <si>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</si>
  <si>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</si>
  <si>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</si>
  <si>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</si>
  <si>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</si>
  <si>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</si>
  <si>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</si>
  <si>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</si>
  <si>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</si>
  <si>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</si>
  <si>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</si>
  <si>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</si>
  <si>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</si>
  <si>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</si>
  <si>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</si>
  <si>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</si>
  <si>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</si>
  <si>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</si>
  <si>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</si>
  <si>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</si>
  <si>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</si>
  <si>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</si>
  <si>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</si>
  <si>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</si>
  <si>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</si>
  <si>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</si>
  <si>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</si>
  <si>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</si>
  <si>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</si>
  <si>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</si>
  <si>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</si>
  <si>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</si>
  <si>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</si>
  <si>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</si>
  <si>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</si>
  <si>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</si>
  <si>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</si>
  <si>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</si>
  <si>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</si>
  <si>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</si>
  <si>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</si>
  <si>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</si>
  <si>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</si>
  <si>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</si>
  <si>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</si>
  <si>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</si>
  <si>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</si>
  <si>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</si>
  <si>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</si>
  <si>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</si>
  <si>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</si>
  <si>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</si>
  <si>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</si>
  <si>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</si>
  <si>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</si>
  <si>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</si>
  <si>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</si>
  <si>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</si>
  <si>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</si>
  <si>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</si>
  <si>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</si>
  <si>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</si>
  <si>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</si>
  <si>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</si>
  <si>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</si>
  <si>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</si>
  <si>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</si>
  <si>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</si>
  <si>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</si>
  <si>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</si>
  <si>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</si>
  <si>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</si>
  <si>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</si>
  <si>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</si>
  <si>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</si>
  <si>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</si>
  <si>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</si>
  <si>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</si>
  <si>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</si>
  <si>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</si>
  <si>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</si>
  <si>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</si>
  <si>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</si>
  <si>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</si>
  <si>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</si>
  <si>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</si>
  <si>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</si>
  <si>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</si>
  <si>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</si>
  <si>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</si>
  <si>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</si>
  <si>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</si>
  <si>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</si>
  <si>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</si>
  <si>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</si>
  <si>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</si>
  <si>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</si>
  <si>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</si>
  <si>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</si>
  <si>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</si>
  <si>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</si>
  <si>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</si>
  <si>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</si>
  <si>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</si>
  <si>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</si>
  <si>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</si>
  <si>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</si>
  <si>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</si>
  <si>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</si>
  <si>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</si>
  <si>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</si>
  <si>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</si>
  <si>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</si>
  <si>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</si>
  <si>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</si>
  <si>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</si>
  <si>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</si>
  <si>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</si>
  <si>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</si>
  <si>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</si>
  <si>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</si>
  <si>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</si>
  <si>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</si>
  <si>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</si>
  <si>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</si>
  <si>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</si>
  <si>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</si>
  <si>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</si>
  <si>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</si>
  <si>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</si>
  <si>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</si>
  <si>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</si>
  <si>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</si>
  <si>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</si>
  <si>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</si>
  <si>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</si>
  <si>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</si>
  <si>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</si>
  <si>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</si>
  <si>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</si>
  <si>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</si>
  <si>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</si>
  <si>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</si>
  <si>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</si>
  <si>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</si>
  <si>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</si>
  <si>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</si>
  <si>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</si>
  <si>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</si>
  <si>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</si>
  <si>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</si>
  <si>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</si>
  <si>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</si>
  <si>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</si>
  <si>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</si>
  <si>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</si>
  <si>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</si>
  <si>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</si>
  <si>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</si>
  <si>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</si>
  <si>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</si>
  <si>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</si>
  <si>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</si>
  <si>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</si>
  <si>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</si>
  <si>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</si>
  <si>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</si>
  <si>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</si>
  <si>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</si>
  <si>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</si>
  <si>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</si>
  <si>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</si>
  <si>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</si>
  <si>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</si>
  <si>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</si>
  <si>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</si>
  <si>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</si>
  <si>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</si>
  <si>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</si>
  <si>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</si>
  <si>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</si>
  <si>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</si>
  <si>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</si>
  <si>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</si>
  <si>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</si>
  <si>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</si>
  <si>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</si>
  <si>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</si>
  <si>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</si>
  <si>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</si>
  <si>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</si>
  <si>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</si>
  <si>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</si>
  <si>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</si>
  <si>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</si>
  <si>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</si>
  <si>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</si>
  <si>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</si>
  <si>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</si>
  <si>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</si>
  <si>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</si>
  <si>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</si>
  <si>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</si>
  <si>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</si>
  <si>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</si>
  <si>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</si>
  <si>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</si>
  <si>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</si>
  <si>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</si>
  <si>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</si>
  <si>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</si>
  <si>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</si>
  <si>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</si>
  <si>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</si>
  <si>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</si>
  <si>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</si>
  <si>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</si>
  <si>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</si>
  <si>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</si>
  <si>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</si>
  <si>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</si>
  <si>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</si>
  <si>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</si>
  <si>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</si>
  <si>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</si>
  <si>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</si>
  <si>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</si>
  <si>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</si>
  <si>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</si>
  <si>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</si>
  <si>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</si>
  <si>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</si>
  <si>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</si>
  <si>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</si>
  <si>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</si>
  <si>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</si>
  <si>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</si>
  <si>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</si>
  <si>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</si>
  <si>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</si>
  <si>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</si>
  <si>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</si>
  <si>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</si>
  <si>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</si>
  <si>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</si>
  <si>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</si>
  <si>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</si>
  <si>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</si>
  <si>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</si>
  <si>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</si>
  <si>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</si>
  <si>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</si>
  <si>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</si>
  <si>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</si>
  <si>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</si>
  <si>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</si>
  <si>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</si>
  <si>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</si>
  <si>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</si>
  <si>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</si>
  <si>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</si>
  <si>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</si>
  <si>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</si>
  <si>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</si>
  <si>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</si>
  <si>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</si>
  <si>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</si>
  <si>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</si>
  <si>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</si>
  <si>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</si>
  <si>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</si>
  <si>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</si>
  <si>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</si>
  <si>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</si>
  <si>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</si>
  <si>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</si>
  <si>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</si>
  <si>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</si>
  <si>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</si>
  <si>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</si>
  <si>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</si>
  <si>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</si>
  <si>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</si>
  <si>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</si>
  <si>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</si>
  <si>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</si>
  <si>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</si>
  <si>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</si>
  <si>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</si>
  <si>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</si>
  <si>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</si>
  <si>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</si>
  <si>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</si>
  <si>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</si>
  <si>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</si>
  <si>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</si>
  <si>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</si>
  <si>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</si>
  <si>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</si>
  <si>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</si>
  <si>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</si>
  <si>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</si>
  <si>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</si>
  <si>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</si>
  <si>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</si>
  <si>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</si>
  <si>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</si>
  <si>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</si>
  <si>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</si>
  <si>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</si>
  <si>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</si>
  <si>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</si>
  <si>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</si>
  <si>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</si>
  <si>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</si>
  <si>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</si>
  <si>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</si>
  <si>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</si>
  <si>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</si>
  <si>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</si>
  <si>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</si>
  <si>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</si>
  <si>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</si>
  <si>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</si>
  <si>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</si>
  <si>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</si>
  <si>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</si>
  <si>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</si>
  <si>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</si>
  <si>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</si>
  <si>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</si>
  <si>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</si>
  <si>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</si>
  <si>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</si>
  <si>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</si>
  <si>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</si>
  <si>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</si>
  <si>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</si>
  <si>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</si>
  <si>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</si>
  <si>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</si>
  <si>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</si>
  <si>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</si>
  <si>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</si>
  <si>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</si>
  <si>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</si>
  <si>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</si>
  <si>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</si>
  <si>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</si>
  <si>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</si>
  <si>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</si>
  <si>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</si>
  <si>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</si>
  <si>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</si>
  <si>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</si>
  <si>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</si>
  <si>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</si>
  <si>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</si>
  <si>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</si>
  <si>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</si>
  <si>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</si>
  <si>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</si>
  <si>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</si>
  <si>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</si>
  <si>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</si>
  <si>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</si>
  <si>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</si>
  <si>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</si>
  <si>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</si>
  <si>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</si>
  <si>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</si>
  <si>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</si>
  <si>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</si>
  <si>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</si>
  <si>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</si>
  <si>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</si>
  <si>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</si>
  <si>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</si>
  <si>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</si>
  <si>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</si>
  <si>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</si>
  <si>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</si>
  <si>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</si>
  <si>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</si>
  <si>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</si>
  <si>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</si>
  <si>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</si>
  <si>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</si>
  <si>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</si>
  <si>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</si>
  <si>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</si>
  <si>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</si>
  <si>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</si>
  <si>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</si>
  <si>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</si>
  <si>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</si>
  <si>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</si>
  <si>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</si>
  <si>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</si>
  <si>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</si>
  <si>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</si>
  <si>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</si>
  <si>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</si>
  <si>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</si>
  <si>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</si>
  <si>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</si>
  <si>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</si>
  <si>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</si>
  <si>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</si>
  <si>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</si>
  <si>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</si>
  <si>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</si>
  <si>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</si>
  <si>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</si>
  <si>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</si>
  <si>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</si>
  <si>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</si>
  <si>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</si>
  <si>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</si>
  <si>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</si>
  <si>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</si>
  <si>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</si>
  <si>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</si>
  <si>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</si>
  <si>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</si>
  <si>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</si>
  <si>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</si>
  <si>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</si>
  <si>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</si>
  <si>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</si>
  <si>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</si>
  <si>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</si>
  <si>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</si>
  <si>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</si>
  <si>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</si>
  <si>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</si>
  <si>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</si>
  <si>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</si>
  <si>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</si>
  <si>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</si>
  <si>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</si>
  <si>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</si>
  <si>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</si>
  <si>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</si>
  <si>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</si>
  <si>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</si>
  <si>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</si>
  <si>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</si>
  <si>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</si>
  <si>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</si>
  <si>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</si>
  <si>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</si>
  <si>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</si>
  <si>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</si>
  <si>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</si>
  <si>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</si>
  <si>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</si>
  <si>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</si>
  <si>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</si>
  <si>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</si>
  <si>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</si>
  <si>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</si>
  <si>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</si>
  <si>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</si>
  <si>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</si>
  <si>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</si>
  <si>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</si>
  <si>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</si>
  <si>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</si>
  <si>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</si>
  <si>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</si>
  <si>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</si>
  <si>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</si>
  <si>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</si>
  <si>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</si>
  <si>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</si>
  <si>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</si>
  <si>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</si>
  <si>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</si>
  <si>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</si>
  <si>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</si>
  <si>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</si>
  <si>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</si>
  <si>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</si>
  <si>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</si>
  <si>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</si>
  <si>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</si>
  <si>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</si>
  <si>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</si>
  <si>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</si>
  <si>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</si>
  <si>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</si>
  <si>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</si>
  <si>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</si>
  <si>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</si>
  <si>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</si>
  <si>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</si>
  <si>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</si>
  <si>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</si>
  <si>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</si>
  <si>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</si>
  <si>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</si>
  <si>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</si>
  <si>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</si>
  <si>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</si>
  <si>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</si>
  <si>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</si>
  <si>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</si>
  <si>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</si>
  <si>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</si>
  <si>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</si>
  <si>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</si>
  <si>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</si>
  <si>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</si>
  <si>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</si>
  <si>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</si>
  <si>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</si>
  <si>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</si>
  <si>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</si>
  <si>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</si>
  <si>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</si>
  <si>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</si>
  <si>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</si>
  <si>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</si>
  <si>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</si>
  <si>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</si>
  <si>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</si>
  <si>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</si>
  <si>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</si>
  <si>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</si>
  <si>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</si>
  <si>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</si>
  <si>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</si>
  <si>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</si>
  <si>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</si>
  <si>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</si>
  <si>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</si>
  <si>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</si>
  <si>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</si>
  <si>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</si>
  <si>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</si>
  <si>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</si>
  <si>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</si>
  <si>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</si>
  <si>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</si>
  <si>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</si>
  <si>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</si>
  <si>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</si>
  <si>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</si>
  <si>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</si>
  <si>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</si>
  <si>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</si>
  <si>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</si>
  <si>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</si>
  <si>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</si>
  <si>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</si>
  <si>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</si>
  <si>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</si>
  <si>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</si>
  <si>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</si>
  <si>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</si>
  <si>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</si>
  <si>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</si>
  <si>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</si>
  <si>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</si>
  <si>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</si>
  <si>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</si>
  <si>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</si>
  <si>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</si>
  <si>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</si>
  <si>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</si>
  <si>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</si>
  <si>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</si>
  <si>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</si>
  <si>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</si>
  <si>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</si>
  <si>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</si>
  <si>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</si>
  <si>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</si>
  <si>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</si>
  <si>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</si>
  <si>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</si>
  <si>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</si>
  <si>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</si>
  <si>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</si>
  <si>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</si>
  <si>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</si>
  <si>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</si>
  <si>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</si>
  <si>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</si>
  <si>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</si>
  <si>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</si>
  <si>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</si>
  <si>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</si>
  <si>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</si>
  <si>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</si>
  <si>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</si>
  <si>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</si>
  <si>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</si>
  <si>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</si>
  <si>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</si>
  <si>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</si>
  <si>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</si>
  <si>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</si>
  <si>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</si>
  <si>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</si>
  <si>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</si>
  <si>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</si>
  <si>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</si>
  <si>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</si>
  <si>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</si>
  <si>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</si>
  <si>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</si>
  <si>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</si>
  <si>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</si>
  <si>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</si>
  <si>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</si>
  <si>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</si>
  <si>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</si>
  <si>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</si>
  <si>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</si>
  <si>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</si>
  <si>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</si>
  <si>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</si>
  <si>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</si>
  <si>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</si>
  <si>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</si>
  <si>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</si>
  <si>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</si>
  <si>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</si>
  <si>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</si>
  <si>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</si>
  <si>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</si>
  <si>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</si>
  <si>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</si>
  <si>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</si>
  <si>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</si>
  <si>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</si>
  <si>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</si>
  <si>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</si>
  <si>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</si>
  <si>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</si>
  <si>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</si>
  <si>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</si>
  <si>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</si>
  <si>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</si>
  <si>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</si>
  <si>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</si>
  <si>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</si>
  <si>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</si>
  <si>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</si>
  <si>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</si>
  <si>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</si>
  <si>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</si>
  <si>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</si>
  <si>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</si>
  <si>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</si>
  <si>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</si>
  <si>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</si>
  <si>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</si>
  <si>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</si>
  <si>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</si>
  <si>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</si>
  <si>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</si>
  <si>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</si>
  <si>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</si>
  <si>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</si>
  <si>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</si>
  <si>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</si>
  <si>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</si>
  <si>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</si>
  <si>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</si>
  <si>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</si>
  <si>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</si>
  <si>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</si>
  <si>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</si>
  <si>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</si>
  <si>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</si>
  <si>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</si>
  <si>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</si>
  <si>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</si>
  <si>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</si>
  <si>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</si>
  <si>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</si>
  <si>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</si>
  <si>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</si>
  <si>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</si>
  <si>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</si>
  <si>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</si>
  <si>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</si>
  <si>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</si>
  <si>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</si>
  <si>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</si>
  <si>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</si>
  <si>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</si>
  <si>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</si>
  <si>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</si>
  <si>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</si>
  <si>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</si>
  <si>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</si>
  <si>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</si>
  <si>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</si>
  <si>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</si>
  <si>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</si>
  <si>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</si>
  <si>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</si>
  <si>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</si>
  <si>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</si>
  <si>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</si>
  <si>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</si>
  <si>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</si>
  <si>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</si>
  <si>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</si>
  <si>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</si>
  <si>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</si>
  <si>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</si>
  <si>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</si>
  <si>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</si>
  <si>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</si>
  <si>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</si>
  <si>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</si>
  <si>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</si>
  <si>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</si>
  <si>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</si>
  <si>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</si>
  <si>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</si>
  <si>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</si>
  <si>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</si>
  <si>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</si>
  <si>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</si>
  <si>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</si>
  <si>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</si>
  <si>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</si>
  <si>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</si>
  <si>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</si>
  <si>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</si>
  <si>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</si>
  <si>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</si>
  <si>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</si>
  <si>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</si>
  <si>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</si>
  <si>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</si>
  <si>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</si>
  <si>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</si>
  <si>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</si>
  <si>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</si>
  <si>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</si>
  <si>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</si>
  <si>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</si>
  <si>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</si>
  <si>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</si>
  <si>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</si>
  <si>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</si>
  <si>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</si>
  <si>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</si>
  <si>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</si>
  <si>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</si>
  <si>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</si>
  <si>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</si>
  <si>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</si>
  <si>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</si>
  <si>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</si>
  <si>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</si>
  <si>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</si>
  <si>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</si>
  <si>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</si>
  <si>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</si>
  <si>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</si>
  <si>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</si>
  <si>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</si>
  <si>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</si>
  <si>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</si>
  <si>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</si>
  <si>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</si>
  <si>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</si>
  <si>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</si>
  <si>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</si>
  <si>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</si>
  <si>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</si>
  <si>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</si>
  <si>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</si>
  <si>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</si>
  <si>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</si>
  <si>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</si>
  <si>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</si>
  <si>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</si>
  <si>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</si>
  <si>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</si>
  <si>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</si>
  <si>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</si>
  <si>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</si>
  <si>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</si>
  <si>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</si>
  <si>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</si>
  <si>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</si>
  <si>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</si>
  <si>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</si>
  <si>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</si>
  <si>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</si>
  <si>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</si>
  <si>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</si>
  <si>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</si>
  <si>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</si>
  <si>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</si>
  <si>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</si>
  <si>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</si>
  <si>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</si>
  <si>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</si>
  <si>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</si>
  <si>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</si>
  <si>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</si>
  <si>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</si>
  <si>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</si>
  <si>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</si>
  <si>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</si>
  <si>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</si>
  <si>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</si>
  <si>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</si>
  <si>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</si>
  <si>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</si>
  <si>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</si>
  <si>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</si>
  <si>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</si>
  <si>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</si>
  <si>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</si>
  <si>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</si>
  <si>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</si>
  <si>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</si>
  <si>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</si>
  <si>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</si>
  <si>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</si>
  <si>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</si>
  <si>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</si>
  <si>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</si>
  <si>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</si>
  <si>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</si>
  <si>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</si>
  <si>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</si>
  <si>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</si>
  <si>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</si>
  <si>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</si>
  <si>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</si>
  <si>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</si>
  <si>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</si>
  <si>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</si>
  <si>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</si>
  <si>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</si>
  <si>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</si>
  <si>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</si>
  <si>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</si>
  <si>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</si>
  <si>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</si>
  <si>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</si>
  <si>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</si>
  <si>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</si>
  <si>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</si>
  <si>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</si>
  <si>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</si>
  <si>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</si>
  <si>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</si>
  <si>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</si>
  <si>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</si>
  <si>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</si>
  <si>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</si>
  <si>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</si>
  <si>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</si>
  <si>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</si>
  <si>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</si>
  <si>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</si>
  <si>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</si>
  <si>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</si>
  <si>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</si>
  <si>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</si>
  <si>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</si>
  <si>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</si>
  <si>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</si>
  <si>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</si>
  <si>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</si>
  <si>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</si>
  <si>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</si>
  <si>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</si>
  <si>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</si>
  <si>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</si>
  <si>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</si>
  <si>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</si>
  <si>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</si>
  <si>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</si>
  <si>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</si>
  <si>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</si>
  <si>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</si>
  <si>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</si>
  <si>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</si>
  <si>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</si>
  <si>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</si>
  <si>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</si>
  <si>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</si>
  <si>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</si>
  <si>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</si>
  <si>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</si>
  <si>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</si>
  <si>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</si>
  <si>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</si>
  <si>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</si>
  <si>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</si>
  <si>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</si>
  <si>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</si>
  <si>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</si>
  <si>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</si>
  <si>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</si>
  <si>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</si>
  <si>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</si>
  <si>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</si>
  <si>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</si>
  <si>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</si>
  <si>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</si>
  <si>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</si>
  <si>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</si>
  <si>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</si>
  <si>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</si>
  <si>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</si>
  <si>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</si>
  <si>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</si>
  <si>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</si>
  <si>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</si>
  <si>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</si>
  <si>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</si>
  <si>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</si>
  <si>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</si>
  <si>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</si>
  <si>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</si>
  <si>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</si>
  <si>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</si>
  <si>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</si>
  <si>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</si>
  <si>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</si>
  <si>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</si>
  <si>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</si>
  <si>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</si>
  <si>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</si>
  <si>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</si>
  <si>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</si>
  <si>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</si>
  <si>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</si>
  <si>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</si>
  <si>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</si>
  <si>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</si>
  <si>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</si>
  <si>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</si>
  <si>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</si>
  <si>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</si>
  <si>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</si>
  <si>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</si>
  <si>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</si>
  <si>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</si>
  <si>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</si>
  <si>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</si>
  <si>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</si>
  <si>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</si>
  <si>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</si>
  <si>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</si>
  <si>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</si>
  <si>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</si>
  <si>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</si>
  <si>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</si>
  <si>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</si>
  <si>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</si>
  <si>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</si>
  <si>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</si>
  <si>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</si>
  <si>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</si>
  <si>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</si>
  <si>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</si>
  <si>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</si>
  <si>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</si>
  <si>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</si>
  <si>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</si>
  <si>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</si>
  <si>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</si>
  <si>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</si>
  <si>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</si>
  <si>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</si>
  <si>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</si>
  <si>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</si>
  <si>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</si>
  <si>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</si>
  <si>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</si>
  <si>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</si>
  <si>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</si>
  <si>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</si>
  <si>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</si>
  <si>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</si>
  <si>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</si>
  <si>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</si>
  <si>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</si>
  <si>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</si>
  <si>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</si>
  <si>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</si>
  <si>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</si>
  <si>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</si>
  <si>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</si>
  <si>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</si>
  <si>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</si>
  <si>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</si>
  <si>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</si>
  <si>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</si>
  <si>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</si>
  <si>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</si>
  <si>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</si>
  <si>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</si>
  <si>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</si>
  <si>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</si>
  <si>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</si>
  <si>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</si>
  <si>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</si>
  <si>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</si>
  <si>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</si>
  <si>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</si>
  <si>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</si>
  <si>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</si>
  <si>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</si>
  <si>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</si>
  <si>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</si>
  <si>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</si>
  <si>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</si>
  <si>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</si>
  <si>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</si>
  <si>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</si>
  <si>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</si>
  <si>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</si>
  <si>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</si>
  <si>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</si>
  <si>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</si>
  <si>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</si>
  <si>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</si>
  <si>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</si>
  <si>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</si>
  <si>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</si>
  <si>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</si>
  <si>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</si>
  <si>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</si>
  <si>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</si>
  <si>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</si>
  <si>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</si>
  <si>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</si>
  <si>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</si>
  <si>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</si>
  <si>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</si>
  <si>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</si>
  <si>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</si>
  <si>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</si>
  <si>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</si>
  <si>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</si>
  <si>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</si>
  <si>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</si>
  <si>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</si>
  <si>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</si>
  <si>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</si>
  <si>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</si>
  <si>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</si>
  <si>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</si>
  <si>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</si>
  <si>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</si>
  <si>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</si>
  <si>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</si>
  <si>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</si>
  <si>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</si>
  <si>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</si>
  <si>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</si>
  <si>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</si>
  <si>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</si>
  <si>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</si>
  <si>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</si>
  <si>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</si>
  <si>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</si>
  <si>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</si>
  <si>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</si>
  <si>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</si>
  <si>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</si>
  <si>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</si>
  <si>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</si>
  <si>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</si>
  <si>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</si>
  <si>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</si>
  <si>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</si>
  <si>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</si>
  <si>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</si>
  <si>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</si>
  <si>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</si>
  <si>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</si>
  <si>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</si>
  <si>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</si>
  <si>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</si>
  <si>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</si>
  <si>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</si>
  <si>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</si>
  <si>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</si>
  <si>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</si>
  <si>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</si>
  <si>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</si>
  <si>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</si>
  <si>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</si>
  <si>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</si>
  <si>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</si>
  <si>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</si>
  <si>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</si>
  <si>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</si>
  <si>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</si>
  <si>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</si>
  <si>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</si>
  <si>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</si>
  <si>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</si>
  <si>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</si>
  <si>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</si>
  <si>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</si>
  <si>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</si>
  <si>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</si>
  <si>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</si>
  <si>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</si>
  <si>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</si>
  <si>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</si>
  <si>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</si>
  <si>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</si>
  <si>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</si>
  <si>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</si>
  <si>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</si>
  <si>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</si>
  <si>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</si>
  <si>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</si>
  <si>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</si>
  <si>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</si>
  <si>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</si>
  <si>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</si>
  <si>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</si>
  <si>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</si>
  <si>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</si>
  <si>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</si>
  <si>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</si>
  <si>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</si>
  <si>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</si>
  <si>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</si>
  <si>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</si>
  <si>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</si>
  <si>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</si>
  <si>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</si>
  <si>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</si>
  <si>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</si>
  <si>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</si>
  <si>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</si>
  <si>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</si>
  <si>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</si>
  <si>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</si>
  <si>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</si>
  <si>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</si>
  <si>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</si>
  <si>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</si>
  <si>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</si>
  <si>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</si>
  <si>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</si>
  <si>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</si>
  <si>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</si>
  <si>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</si>
  <si>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</si>
  <si>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</si>
  <si>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</si>
  <si>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</si>
  <si>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</si>
  <si>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</si>
  <si>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</si>
  <si>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</si>
  <si>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</si>
  <si>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</si>
  <si>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</si>
  <si>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</si>
  <si>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</si>
  <si>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</si>
  <si>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</si>
  <si>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</si>
  <si>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</si>
  <si>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</si>
  <si>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</si>
  <si>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</si>
  <si>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</si>
  <si>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</si>
  <si>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</si>
  <si>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</si>
  <si>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</si>
  <si>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</si>
  <si>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</si>
  <si>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</si>
  <si>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</si>
  <si>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</si>
  <si>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</si>
  <si>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</si>
  <si>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</si>
  <si>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</si>
  <si>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</si>
  <si>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</si>
  <si>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</si>
  <si>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</si>
  <si>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</si>
  <si>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</si>
  <si>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</si>
  <si>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</si>
  <si>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</si>
  <si>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</si>
  <si>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</si>
  <si>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</si>
  <si>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</si>
  <si>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</si>
  <si>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</si>
  <si>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</si>
  <si>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</si>
  <si>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</si>
  <si>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</si>
  <si>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</si>
  <si>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</si>
  <si>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</si>
  <si>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</si>
  <si>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</si>
  <si>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</si>
  <si>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</si>
  <si>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</si>
  <si>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</si>
  <si>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</si>
  <si>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</si>
  <si>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</si>
  <si>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</si>
  <si>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</si>
  <si>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</si>
  <si>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</si>
  <si>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</si>
  <si>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</si>
  <si>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</si>
  <si>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</si>
  <si>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</si>
  <si>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</si>
  <si>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</si>
  <si>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</si>
  <si>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</si>
  <si>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</si>
  <si>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</si>
  <si>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</si>
  <si>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</si>
  <si>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</si>
  <si>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</si>
  <si>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</si>
  <si>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</si>
  <si>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</si>
  <si>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</si>
  <si>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</si>
  <si>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</si>
  <si>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</si>
  <si>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</si>
  <si>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</si>
  <si>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</si>
  <si>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</si>
  <si>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</si>
  <si>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</si>
  <si>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</si>
  <si>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</si>
  <si>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</si>
  <si>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</si>
  <si>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</si>
  <si>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</si>
  <si>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</si>
  <si>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</si>
  <si>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</si>
  <si>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</si>
  <si>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</si>
  <si>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</si>
  <si>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</si>
  <si>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</si>
  <si>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</si>
  <si>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</si>
  <si>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</si>
  <si>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</si>
  <si>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</si>
  <si>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</si>
  <si>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</si>
  <si>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</si>
  <si>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</si>
  <si>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</si>
  <si>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</si>
  <si>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</si>
  <si>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</si>
  <si>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</si>
  <si>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</si>
  <si>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</si>
  <si>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</si>
  <si>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</si>
  <si>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</si>
  <si>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</si>
  <si>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</si>
  <si>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</si>
  <si>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</si>
  <si>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</si>
  <si>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</si>
  <si>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</si>
  <si>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</si>
  <si>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</si>
  <si>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</si>
  <si>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</si>
  <si>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</si>
  <si>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</si>
  <si>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</si>
  <si>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</si>
  <si>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</si>
  <si>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</si>
  <si>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</si>
  <si>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</si>
  <si>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</si>
  <si>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</si>
  <si>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</si>
  <si>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</si>
  <si>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</si>
  <si>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</si>
  <si>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</si>
  <si>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</si>
  <si>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</si>
  <si>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</si>
  <si>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</si>
  <si>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</si>
  <si>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</si>
  <si>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</si>
  <si>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</si>
  <si>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</si>
  <si>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</si>
  <si>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</si>
  <si>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</si>
  <si>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</si>
  <si>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</si>
  <si>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</si>
  <si>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</si>
  <si>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</si>
  <si>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</si>
  <si>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</si>
  <si>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</si>
  <si>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</si>
  <si>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</si>
  <si>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</si>
  <si>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</si>
  <si>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</si>
  <si>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</si>
  <si>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</si>
  <si>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</si>
  <si>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</si>
  <si>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</si>
  <si>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</si>
  <si>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</si>
  <si>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</si>
  <si>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</si>
  <si>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</si>
  <si>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</si>
  <si>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</si>
  <si>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</si>
  <si>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</si>
  <si>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</si>
  <si>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</si>
  <si>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</si>
  <si>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</si>
  <si>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</si>
  <si>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</si>
  <si>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</si>
  <si>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</si>
  <si>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</si>
  <si>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</si>
  <si>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</si>
  <si>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</si>
  <si>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</si>
  <si>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</si>
  <si>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</si>
  <si>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</si>
  <si>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</si>
  <si>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</si>
  <si>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</si>
  <si>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</si>
  <si>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</si>
  <si>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</si>
  <si>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</si>
  <si>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</si>
  <si>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</si>
  <si>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</si>
  <si>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</si>
  <si>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</si>
  <si>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</si>
  <si>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</si>
  <si>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</si>
  <si>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</si>
  <si>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</si>
  <si>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</si>
  <si>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</si>
  <si>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</si>
  <si>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</si>
  <si>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</si>
  <si>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</si>
  <si>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</si>
  <si>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</si>
  <si>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</si>
  <si>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</si>
  <si>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</si>
  <si>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</si>
  <si>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</si>
  <si>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</si>
  <si>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</si>
  <si>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</si>
  <si>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</si>
  <si>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</si>
  <si>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</si>
  <si>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</si>
  <si>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</si>
  <si>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</si>
  <si>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</si>
  <si>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</si>
  <si>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</si>
  <si>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</si>
  <si>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</si>
  <si>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</si>
  <si>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</si>
  <si>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</si>
  <si>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</si>
  <si>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</si>
  <si>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</si>
  <si>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</si>
  <si>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</si>
  <si>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</si>
  <si>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</si>
  <si>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</si>
  <si>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</si>
  <si>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</si>
  <si>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</si>
  <si>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</si>
  <si>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</si>
  <si>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</si>
  <si>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</si>
  <si>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</si>
  <si>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</si>
  <si>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</si>
  <si>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</si>
  <si>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</si>
  <si>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</si>
  <si>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</si>
  <si>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</si>
  <si>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</si>
  <si>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</si>
  <si>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</si>
  <si>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</si>
  <si>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</si>
  <si>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</si>
  <si>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</si>
  <si>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</si>
  <si>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</si>
  <si>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</si>
  <si>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</si>
  <si>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</si>
  <si>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</si>
  <si>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</si>
  <si>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</si>
  <si>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</si>
  <si>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</si>
  <si>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</si>
  <si>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</si>
  <si>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</si>
  <si>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</si>
  <si>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</si>
  <si>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</si>
  <si>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</si>
  <si>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</si>
  <si>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</si>
  <si>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</si>
  <si>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</si>
  <si>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</si>
  <si>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</si>
  <si>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</si>
  <si>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</si>
  <si>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</si>
  <si>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</si>
  <si>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</si>
  <si>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</si>
  <si>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</si>
  <si>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</si>
  <si>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</si>
  <si>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</si>
  <si>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</si>
  <si>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</si>
  <si>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</si>
  <si>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</si>
  <si>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</si>
  <si>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</si>
  <si>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</si>
  <si>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</si>
  <si>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</si>
  <si>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</si>
  <si>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</si>
  <si>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</si>
  <si>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</si>
  <si>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</si>
  <si>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</si>
  <si>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</si>
  <si>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</si>
  <si>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</si>
  <si>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</si>
  <si>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</si>
  <si>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</si>
  <si>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</si>
  <si>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</si>
  <si>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</si>
  <si>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</si>
  <si>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</si>
  <si>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</si>
  <si>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</si>
  <si>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</si>
  <si>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</si>
  <si>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</si>
  <si>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</si>
  <si>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</si>
  <si>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</si>
  <si>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</si>
  <si>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</si>
  <si>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</si>
  <si>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</si>
  <si>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</si>
  <si>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</si>
  <si>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</si>
  <si>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</si>
  <si>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</si>
  <si>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</si>
  <si>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</si>
  <si>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</si>
  <si>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</si>
  <si>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</si>
  <si>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</si>
  <si>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</si>
  <si>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</si>
  <si>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</si>
  <si>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</si>
  <si>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</si>
  <si>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</si>
  <si>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</si>
  <si>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</si>
  <si>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</si>
  <si>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</si>
  <si>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</si>
  <si>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</si>
  <si>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</si>
  <si>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</si>
  <si>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</si>
  <si>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</si>
  <si>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</si>
  <si>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</si>
  <si>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</si>
  <si>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</si>
  <si>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</si>
  <si>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</si>
  <si>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</si>
  <si>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</si>
  <si>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</si>
  <si>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</si>
  <si>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</si>
  <si>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</si>
  <si>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</si>
  <si>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</si>
  <si>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</si>
  <si>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</si>
  <si>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</si>
  <si>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</si>
  <si>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</si>
  <si>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</si>
  <si>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</si>
  <si>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</si>
  <si>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</si>
  <si>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</si>
  <si>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</si>
  <si>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</si>
  <si>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</si>
  <si>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</si>
  <si>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</si>
  <si>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</si>
  <si>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</si>
  <si>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</si>
  <si>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</si>
  <si>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</si>
  <si>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</si>
  <si>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</si>
  <si>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</si>
  <si>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</si>
  <si>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</si>
  <si>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</si>
  <si>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</si>
  <si>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</si>
  <si>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</si>
  <si>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</si>
  <si>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</si>
  <si>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</si>
  <si>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</si>
  <si>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</si>
  <si>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</si>
  <si>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</si>
  <si>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</si>
  <si>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</si>
  <si>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</si>
  <si>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</si>
  <si>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</si>
  <si>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</si>
  <si>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</si>
  <si>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</si>
  <si>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</si>
  <si>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</si>
  <si>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</si>
  <si>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</si>
  <si>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</si>
  <si>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</si>
  <si>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</si>
  <si>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</si>
  <si>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</si>
  <si>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</si>
  <si>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</si>
  <si>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</si>
  <si>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</si>
  <si>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</si>
  <si>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</si>
  <si>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</si>
  <si>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</si>
  <si>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</si>
  <si>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</si>
  <si>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</si>
  <si>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</si>
  <si>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</si>
  <si>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</si>
  <si>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</si>
  <si>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</si>
  <si>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</si>
  <si>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</si>
  <si>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</si>
  <si>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</si>
  <si>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</si>
  <si>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</si>
  <si>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</si>
  <si>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</si>
  <si>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</si>
  <si>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</si>
  <si>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</si>
  <si>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</si>
  <si>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</si>
  <si>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</si>
  <si>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</si>
  <si>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</si>
  <si>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</si>
  <si>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</si>
  <si>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</si>
  <si>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</si>
  <si>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</si>
  <si>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</si>
  <si>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</si>
  <si>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</si>
  <si>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</si>
  <si>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</si>
  <si>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</si>
  <si>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</si>
  <si>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</si>
  <si>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</si>
  <si>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</si>
  <si>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</si>
  <si>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</si>
  <si>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</si>
  <si>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</si>
  <si>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</si>
  <si>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</si>
  <si>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</si>
  <si>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</si>
  <si>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</si>
  <si>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</si>
  <si>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</si>
  <si>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</si>
  <si>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</si>
  <si>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</si>
  <si>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</si>
  <si>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</si>
  <si>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</si>
  <si>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</si>
  <si>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</si>
  <si>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</si>
  <si>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</si>
  <si>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</si>
  <si>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</si>
  <si>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</si>
  <si>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</si>
  <si>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</si>
  <si>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</si>
  <si>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</si>
  <si>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</si>
  <si>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</si>
  <si>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</si>
  <si>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</si>
  <si>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</si>
  <si>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</si>
  <si>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</si>
  <si>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</si>
  <si>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</si>
  <si>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</si>
  <si>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</si>
  <si>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</si>
  <si>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</si>
  <si>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</si>
  <si>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</si>
  <si>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</si>
  <si>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</si>
  <si>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</si>
  <si>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</si>
  <si>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</si>
  <si>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</si>
  <si>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</si>
  <si>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</si>
  <si>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</si>
  <si>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</si>
  <si>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</si>
  <si>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</si>
  <si>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</si>
  <si>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</si>
  <si>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</si>
  <si>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</si>
  <si>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</si>
  <si>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</si>
  <si>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</si>
  <si>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</si>
  <si>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</si>
  <si>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</si>
  <si>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</si>
  <si>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</si>
  <si>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</si>
  <si>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</si>
  <si>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</si>
  <si>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</si>
  <si>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</si>
  <si>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</si>
  <si>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</si>
  <si>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</si>
  <si>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</si>
  <si>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</si>
  <si>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</si>
  <si>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</si>
  <si>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</si>
  <si>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</si>
  <si>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</si>
  <si>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</si>
  <si>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</si>
  <si>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</si>
  <si>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</si>
  <si>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</si>
  <si>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</si>
  <si>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</si>
  <si>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</si>
  <si>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</si>
  <si>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</si>
  <si>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</si>
  <si>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</si>
  <si>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</si>
  <si>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</si>
  <si>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</si>
  <si>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</si>
  <si>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</si>
  <si>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</si>
  <si>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</si>
  <si>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</si>
  <si>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</si>
  <si>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</si>
  <si>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</si>
  <si>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</si>
  <si>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</si>
  <si>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</si>
  <si>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</si>
  <si>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</si>
  <si>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</si>
  <si>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</si>
  <si>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</si>
  <si>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</si>
  <si>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</si>
  <si>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</si>
  <si>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</si>
  <si>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</si>
  <si>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</si>
  <si>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</si>
  <si>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</si>
  <si>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</si>
  <si>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</si>
  <si>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</si>
  <si>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</si>
  <si>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</si>
  <si>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</si>
  <si>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</si>
  <si>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</si>
  <si>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</si>
  <si>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</si>
  <si>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</si>
  <si>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</si>
  <si>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</si>
  <si>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</si>
  <si>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</si>
  <si>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</si>
  <si>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</si>
  <si>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</si>
  <si>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</si>
  <si>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</si>
  <si>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</si>
  <si>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</si>
  <si>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</si>
  <si>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</si>
  <si>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</si>
  <si>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</si>
  <si>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</si>
  <si>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</si>
  <si>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</si>
  <si>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</si>
  <si>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</si>
  <si>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</si>
  <si>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</si>
  <si>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</si>
  <si>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</si>
  <si>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</si>
  <si>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</si>
  <si>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</si>
  <si>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</si>
  <si>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</si>
  <si>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</si>
  <si>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</si>
  <si>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</si>
  <si>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</si>
  <si>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</si>
  <si>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</si>
  <si>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</si>
  <si>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</si>
  <si>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</si>
  <si>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</si>
  <si>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</si>
  <si>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</si>
  <si>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</si>
  <si>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</si>
  <si>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</si>
  <si>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</si>
  <si>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</si>
  <si>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</si>
  <si>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</si>
  <si>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</si>
  <si>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</si>
  <si>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</si>
  <si>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</si>
  <si>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</si>
  <si>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</si>
  <si>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</si>
  <si>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</si>
  <si>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</si>
  <si>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</si>
  <si>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</si>
  <si>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</si>
  <si>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</si>
  <si>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</si>
  <si>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</si>
  <si>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</si>
  <si>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</si>
  <si>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</si>
  <si>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</si>
  <si>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</si>
  <si>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</si>
  <si>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</si>
  <si>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</si>
  <si>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</si>
  <si>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</si>
  <si>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</si>
  <si>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</si>
  <si>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</si>
  <si>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</si>
  <si>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</si>
  <si>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</si>
  <si>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</si>
  <si>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</si>
  <si>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</si>
  <si>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</si>
  <si>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</si>
  <si>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</si>
  <si>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</si>
  <si>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</si>
  <si>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</si>
  <si>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</si>
  <si>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</si>
  <si>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</si>
  <si>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</si>
  <si>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</si>
  <si>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</si>
  <si>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</si>
  <si>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</si>
  <si>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</si>
  <si>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</si>
  <si>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</si>
  <si>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</si>
  <si>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</si>
  <si>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</si>
  <si>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</si>
  <si>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</si>
  <si>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</si>
  <si>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</si>
  <si>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</si>
  <si>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</si>
  <si>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</si>
  <si>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</si>
  <si>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</si>
  <si>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</si>
  <si>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</si>
  <si>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</si>
  <si>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</si>
  <si>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</si>
  <si>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</si>
  <si>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</si>
  <si>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</si>
  <si>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</si>
  <si>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</si>
  <si>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</si>
  <si>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</si>
  <si>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</si>
  <si>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</si>
  <si>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</si>
  <si>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</si>
  <si>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</si>
  <si>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</si>
  <si>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</si>
  <si>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</si>
  <si>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</si>
  <si>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</si>
  <si>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</si>
  <si>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</si>
  <si>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</si>
  <si>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</si>
  <si>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</si>
  <si>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</si>
  <si>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</si>
  <si>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</si>
  <si>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</si>
  <si>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</si>
  <si>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</si>
  <si>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</si>
  <si>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</si>
  <si>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</si>
  <si>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</si>
  <si>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</si>
  <si>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</si>
  <si>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</si>
  <si>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</si>
  <si>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</si>
  <si>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</si>
  <si>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</si>
  <si>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</si>
  <si>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</si>
  <si>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</si>
  <si>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</si>
  <si>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</si>
  <si>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</si>
  <si>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</si>
  <si>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</si>
  <si>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</si>
  <si>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</si>
  <si>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</si>
  <si>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</si>
  <si>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</si>
  <si>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</si>
  <si>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</si>
  <si>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</si>
  <si>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</si>
  <si>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</si>
  <si>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</si>
  <si>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</si>
  <si>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</si>
  <si>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</si>
  <si>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</si>
  <si>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</si>
  <si>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</si>
  <si>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</si>
  <si>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</si>
  <si>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</si>
  <si>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</si>
  <si>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</si>
  <si>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</si>
  <si>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</si>
  <si>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</si>
  <si>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</si>
  <si>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</si>
  <si>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</si>
  <si>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</si>
  <si>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</si>
  <si>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</si>
  <si>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</si>
  <si>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</si>
  <si>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</si>
  <si>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</si>
  <si>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</si>
  <si>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</si>
  <si>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</si>
  <si>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</si>
  <si>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</si>
  <si>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</si>
  <si>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</si>
  <si>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</si>
  <si>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</si>
  <si>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</si>
  <si>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</si>
  <si>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</si>
  <si>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</si>
  <si>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</si>
  <si>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</si>
  <si>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</si>
  <si>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</si>
  <si>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</si>
  <si>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</si>
  <si>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</si>
  <si>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</si>
  <si>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</si>
  <si>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</si>
  <si>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</si>
  <si>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</si>
  <si>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</si>
  <si>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</si>
  <si>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</si>
  <si>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</si>
  <si>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</si>
  <si>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</si>
  <si>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</si>
  <si>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</si>
  <si>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</si>
  <si>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</si>
  <si>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</si>
  <si>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</si>
  <si>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</si>
  <si>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</si>
  <si>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</si>
  <si>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</si>
  <si>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</si>
  <si>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</si>
  <si>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</si>
  <si>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</si>
  <si>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</si>
  <si>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</si>
  <si>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</si>
  <si>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</si>
  <si>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</si>
  <si>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</si>
  <si>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</si>
  <si>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</si>
  <si>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</si>
  <si>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</si>
  <si>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</si>
  <si>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</si>
  <si>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</si>
  <si>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</si>
  <si>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</si>
  <si>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</si>
  <si>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</si>
  <si>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</si>
  <si>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</si>
  <si>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</si>
  <si>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</si>
  <si>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</si>
  <si>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</si>
  <si>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</si>
  <si>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</si>
  <si>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</si>
  <si>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</si>
  <si>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</si>
  <si>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</si>
  <si>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</si>
  <si>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</si>
  <si>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</si>
  <si>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</si>
  <si>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</si>
  <si>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</si>
  <si>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</si>
  <si>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</si>
  <si>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</si>
  <si>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</si>
  <si>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</si>
  <si>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</si>
  <si>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</si>
  <si>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</si>
  <si>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</si>
  <si>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</si>
  <si>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</si>
  <si>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</si>
  <si>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</si>
  <si>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</si>
  <si>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</si>
  <si>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</si>
  <si>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</si>
  <si>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</si>
  <si>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</si>
  <si>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</si>
  <si>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</si>
  <si>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</si>
  <si>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</si>
  <si>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</si>
  <si>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</si>
  <si>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</si>
  <si>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</si>
  <si>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</si>
  <si>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</si>
  <si>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</si>
  <si>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</si>
  <si>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</si>
  <si>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</si>
  <si>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</si>
  <si>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</si>
  <si>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</si>
  <si>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</si>
  <si>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</si>
  <si>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</si>
  <si>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</si>
  <si>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</si>
  <si>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</si>
  <si>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</si>
  <si>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</si>
  <si>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</si>
  <si>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</si>
  <si>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</si>
  <si>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</si>
  <si>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</si>
  <si>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</si>
  <si>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</si>
  <si>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</si>
  <si>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</si>
  <si>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</si>
  <si>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</si>
  <si>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</si>
  <si>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</si>
  <si>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</si>
  <si>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</si>
  <si>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</si>
  <si>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</si>
  <si>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</si>
  <si>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</si>
  <si>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</si>
  <si>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</si>
  <si>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</si>
  <si>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</si>
  <si>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</si>
  <si>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</si>
  <si>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</si>
  <si>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</si>
  <si>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</si>
  <si>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</si>
  <si>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</si>
  <si>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</si>
  <si>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</si>
  <si>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</si>
  <si>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</si>
  <si>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</si>
  <si>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</si>
  <si>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</si>
  <si>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</si>
  <si>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</si>
  <si>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</si>
  <si>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</si>
  <si>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</si>
  <si>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</si>
  <si>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</si>
  <si>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</si>
  <si>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</si>
  <si>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</si>
  <si>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</si>
  <si>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</si>
  <si>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</si>
  <si>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</si>
  <si>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</si>
  <si>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</si>
  <si>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</si>
  <si>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</si>
  <si>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</si>
  <si>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</si>
  <si>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</si>
  <si>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</si>
  <si>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</si>
  <si>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</si>
  <si>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</si>
  <si>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</si>
  <si>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</si>
  <si>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</si>
  <si>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</si>
  <si>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</si>
  <si>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</si>
  <si>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</si>
  <si>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</si>
  <si>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</si>
  <si>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</si>
  <si>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</si>
  <si>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</si>
  <si>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</si>
  <si>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</si>
  <si>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</si>
  <si>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</si>
  <si>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</si>
  <si>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</si>
  <si>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</si>
  <si>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</si>
  <si>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</si>
  <si>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</si>
  <si>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</si>
  <si>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</si>
  <si>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</si>
  <si>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</si>
  <si>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</si>
  <si>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</si>
  <si>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</si>
  <si>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</si>
  <si>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</si>
  <si>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</si>
  <si>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</si>
  <si>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</si>
  <si>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</si>
  <si>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</si>
  <si>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</si>
  <si>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</si>
  <si>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</si>
  <si>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</si>
  <si>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</si>
  <si>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</si>
  <si>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</si>
  <si>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</si>
  <si>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</si>
  <si>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</si>
  <si>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</si>
  <si>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</si>
  <si>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</si>
  <si>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</si>
  <si>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</si>
  <si>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</si>
  <si>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</si>
  <si>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</si>
  <si>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</si>
  <si>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</si>
  <si>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</si>
  <si>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</si>
  <si>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</si>
  <si>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</si>
  <si>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</si>
  <si>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</si>
  <si>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</si>
  <si>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</si>
  <si>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</si>
  <si>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</si>
  <si>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</si>
  <si>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</si>
  <si>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</si>
  <si>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</si>
  <si>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</si>
  <si>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</si>
  <si>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</si>
  <si>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</si>
  <si>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</si>
  <si>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</si>
  <si>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</si>
  <si>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</si>
  <si>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</si>
  <si>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</si>
  <si>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</si>
  <si>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</si>
  <si>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</si>
  <si>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</si>
  <si>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</si>
  <si>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</si>
  <si>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</si>
  <si>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</si>
  <si>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</si>
  <si>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</si>
  <si>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</si>
  <si>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</si>
  <si>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</si>
  <si>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</si>
  <si>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</si>
  <si>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</si>
  <si>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</si>
  <si>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</si>
  <si>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</si>
  <si>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</si>
  <si>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</si>
  <si>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</si>
  <si>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</si>
  <si>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</si>
  <si>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</si>
  <si>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</si>
  <si>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</si>
  <si>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</si>
  <si>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</si>
  <si>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</si>
  <si>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</si>
  <si>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</si>
  <si>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</si>
  <si>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</si>
  <si>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</si>
  <si>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</si>
  <si>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</si>
  <si>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</si>
  <si>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</si>
  <si>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</si>
  <si>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</si>
  <si>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</si>
  <si>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</si>
  <si>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</si>
  <si>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</si>
  <si>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</si>
  <si>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</si>
  <si>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</si>
  <si>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</si>
  <si>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</si>
  <si>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</si>
  <si>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</si>
  <si>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</si>
  <si>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</si>
  <si>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</si>
  <si>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</si>
  <si>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</si>
  <si>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</si>
  <si>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</si>
  <si>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</si>
  <si>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</si>
  <si>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</si>
  <si>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</si>
  <si>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</si>
  <si>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</si>
  <si>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</si>
  <si>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</si>
  <si>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</si>
  <si>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</si>
  <si>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</si>
  <si>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</si>
  <si>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</si>
  <si>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</si>
  <si>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</si>
  <si>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</si>
  <si>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</si>
  <si>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</si>
  <si>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</si>
  <si>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</si>
  <si>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</si>
  <si>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</si>
  <si>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</si>
  <si>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</si>
  <si>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</si>
  <si>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</si>
  <si>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</si>
  <si>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</si>
  <si>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</si>
  <si>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</si>
  <si>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</si>
  <si>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</si>
  <si>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</si>
  <si>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</si>
  <si>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</si>
  <si>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</si>
  <si>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</si>
  <si>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</si>
  <si>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</si>
  <si>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</si>
  <si>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</si>
  <si>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</si>
  <si>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</si>
  <si>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</si>
  <si>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</si>
  <si>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</si>
  <si>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</si>
  <si>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</si>
  <si>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</si>
  <si>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</si>
  <si>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</si>
  <si>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</si>
  <si>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</si>
  <si>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</si>
  <si>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</si>
  <si>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</si>
  <si>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</si>
  <si>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</si>
  <si>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</si>
  <si>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</si>
  <si>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</si>
  <si>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</si>
  <si>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</si>
  <si>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</si>
  <si>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</si>
  <si>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</si>
  <si>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</si>
  <si>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</si>
  <si>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</si>
  <si>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</si>
  <si>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</si>
  <si>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</si>
  <si>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</si>
  <si>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</si>
  <si>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</si>
  <si>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</si>
  <si>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</si>
  <si>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</si>
  <si>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</si>
  <si>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</si>
  <si>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</si>
  <si>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</si>
  <si>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</si>
  <si>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</si>
  <si>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</si>
  <si>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</si>
  <si>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</si>
  <si>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</si>
  <si>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</si>
  <si>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</si>
  <si>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</si>
  <si>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</si>
  <si>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</si>
  <si>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</si>
  <si>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</si>
  <si>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</si>
  <si>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</si>
  <si>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</si>
  <si>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</si>
  <si>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</si>
  <si>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</si>
  <si>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</si>
  <si>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</si>
  <si>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</si>
  <si>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</si>
  <si>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</si>
  <si>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</si>
  <si>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</si>
  <si>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</si>
  <si>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</si>
  <si>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</si>
  <si>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</si>
  <si>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</si>
  <si>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</si>
  <si>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</si>
  <si>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</si>
  <si>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</si>
  <si>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</si>
  <si>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</si>
  <si>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</si>
  <si>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</si>
  <si>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</si>
  <si>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</si>
  <si>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</si>
  <si>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</si>
  <si>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</si>
  <si>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</si>
  <si>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</si>
  <si>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</si>
  <si>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</si>
  <si>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</si>
  <si>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</si>
  <si>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</si>
  <si>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</si>
  <si>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</si>
  <si>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</si>
  <si>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</si>
  <si>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</si>
  <si>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</si>
  <si>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</si>
  <si>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</si>
  <si>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</si>
  <si>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</si>
  <si>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</si>
  <si>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</si>
  <si>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</si>
  <si>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</si>
  <si>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</si>
  <si>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</si>
  <si>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</si>
  <si>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</si>
  <si>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</si>
  <si>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</si>
  <si>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</si>
  <si>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</si>
  <si>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</si>
  <si>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</si>
  <si>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</si>
  <si>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</si>
  <si>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</si>
  <si>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</si>
  <si>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</si>
  <si>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</si>
  <si>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</si>
  <si>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</si>
  <si>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</si>
  <si>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</si>
  <si>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</si>
  <si>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</si>
  <si>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</si>
  <si>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</si>
  <si>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</si>
  <si>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</si>
  <si>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</si>
  <si>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</si>
  <si>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</si>
  <si>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</si>
  <si>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</si>
  <si>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</si>
  <si>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</si>
  <si>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</si>
  <si>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</si>
  <si>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</si>
  <si>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</si>
  <si>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</si>
  <si>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</si>
  <si>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</si>
  <si>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</si>
  <si>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</si>
  <si>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</si>
  <si>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</si>
  <si>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</si>
  <si>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</si>
  <si>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</si>
  <si>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</si>
  <si>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</si>
  <si>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</si>
  <si>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</si>
  <si>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</si>
  <si>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</si>
  <si>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</si>
  <si>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</si>
  <si>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</si>
  <si>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</si>
  <si>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</si>
  <si>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</si>
  <si>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</si>
  <si>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</si>
  <si>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</si>
  <si>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</si>
  <si>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</si>
  <si>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</si>
  <si>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</si>
  <si>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</si>
  <si>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</si>
  <si>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</si>
  <si>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</si>
  <si>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</si>
  <si>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</si>
  <si>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</si>
  <si>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</si>
  <si>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</si>
  <si>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</si>
  <si>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</si>
  <si>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</si>
  <si>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</si>
  <si>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</si>
  <si>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</si>
  <si>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</si>
  <si>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</si>
  <si>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</si>
  <si>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</si>
  <si>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</si>
  <si>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</si>
  <si>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</si>
  <si>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</si>
  <si>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</si>
  <si>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</si>
  <si>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</si>
  <si>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</si>
  <si>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</si>
  <si>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</si>
  <si>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</si>
  <si>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</si>
  <si>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</si>
  <si>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</si>
  <si>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</si>
  <si>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</si>
  <si>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</si>
  <si>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</si>
  <si>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</si>
  <si>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</si>
  <si>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</si>
  <si>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</si>
  <si>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</si>
  <si>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</si>
  <si>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</si>
  <si>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</si>
  <si>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</si>
  <si>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</si>
  <si>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</si>
  <si>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</si>
  <si>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</si>
  <si>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</si>
  <si>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</si>
  <si>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</si>
  <si>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</si>
  <si>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</si>
  <si>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</si>
  <si>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</si>
  <si>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</si>
  <si>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</si>
  <si>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</si>
  <si>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</si>
  <si>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</si>
  <si>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</si>
  <si>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</si>
  <si>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</si>
  <si>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</si>
  <si>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</si>
  <si>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</si>
  <si>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</si>
  <si>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</si>
  <si>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</si>
  <si>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</si>
  <si>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</si>
  <si>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</si>
  <si>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</si>
  <si>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</si>
  <si>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</si>
  <si>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</si>
  <si>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</si>
  <si>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</si>
  <si>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</si>
  <si>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</si>
  <si>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</si>
  <si>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</si>
  <si>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</si>
  <si>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</si>
  <si>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</si>
  <si>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</si>
  <si>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</si>
  <si>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</si>
  <si>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</si>
  <si>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</si>
  <si>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</si>
  <si>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</si>
  <si>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</si>
  <si>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</si>
  <si>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</si>
  <si>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</si>
  <si>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</si>
  <si>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</si>
  <si>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</si>
  <si>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</si>
  <si>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</si>
  <si>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</si>
  <si>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</si>
  <si>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</si>
  <si>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</si>
  <si>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</si>
  <si>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</si>
  <si>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</si>
  <si>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</si>
  <si>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</si>
  <si>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</si>
  <si>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</si>
  <si>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</si>
  <si>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</si>
  <si>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</si>
  <si>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</si>
  <si>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</si>
  <si>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</si>
  <si>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</si>
  <si>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</si>
  <si>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</si>
  <si>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</si>
  <si>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</si>
  <si>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</si>
  <si>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</si>
  <si>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</si>
  <si>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</si>
  <si>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</si>
  <si>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</si>
  <si>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</si>
  <si>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</si>
  <si>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</si>
  <si>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</si>
  <si>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</si>
  <si>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</si>
  <si>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</si>
  <si>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</si>
  <si>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</si>
  <si>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</si>
  <si>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</si>
  <si>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</si>
  <si>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</si>
  <si>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</si>
  <si>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</si>
  <si>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</si>
  <si>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</si>
  <si>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</si>
  <si>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</si>
  <si>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</si>
  <si>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</si>
  <si>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</si>
  <si>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</si>
  <si>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</si>
  <si>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</si>
  <si>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</si>
  <si>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</si>
  <si>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</si>
  <si>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</si>
  <si>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</si>
  <si>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</si>
  <si>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</si>
  <si>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</si>
  <si>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</si>
  <si>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</si>
  <si>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</si>
  <si>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</si>
  <si>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</si>
  <si>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</si>
  <si>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</si>
  <si>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</si>
  <si>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</si>
  <si>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</si>
  <si>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</si>
  <si>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</si>
  <si>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</si>
  <si>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</si>
  <si>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</si>
  <si>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</si>
  <si>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</si>
  <si>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</si>
  <si>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</si>
  <si>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</si>
  <si>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</si>
  <si>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</si>
  <si>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</si>
  <si>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</si>
  <si>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</si>
  <si>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</si>
  <si>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</si>
  <si>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</si>
  <si>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</si>
  <si>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</si>
  <si>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</si>
  <si>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</si>
  <si>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</si>
  <si>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</si>
  <si>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</si>
  <si>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</si>
  <si>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</si>
  <si>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</si>
  <si>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</si>
  <si>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</si>
  <si>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</si>
  <si>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</si>
  <si>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</si>
  <si>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</si>
  <si>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</si>
  <si>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</si>
  <si>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</si>
  <si>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</si>
  <si>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</si>
  <si>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</si>
  <si>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</si>
  <si>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</si>
  <si>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</si>
  <si>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</si>
  <si>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</si>
  <si>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</si>
  <si>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</si>
  <si>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</si>
  <si>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</si>
  <si>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</si>
  <si>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</si>
  <si>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</si>
  <si>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</si>
  <si>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</si>
  <si>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</si>
  <si>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</si>
  <si>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</si>
  <si>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</si>
  <si>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</si>
  <si>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</si>
  <si>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</si>
  <si>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</si>
  <si>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</si>
  <si>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</si>
  <si>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</si>
  <si>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</si>
  <si>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</si>
  <si>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</si>
  <si>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</si>
  <si>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</si>
  <si>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</si>
  <si>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</si>
  <si>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</si>
  <si>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</si>
  <si>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</si>
  <si>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</si>
  <si>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</si>
  <si>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</si>
  <si>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</si>
  <si>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</si>
  <si>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</si>
  <si>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</si>
  <si>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</si>
  <si>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</si>
  <si>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</si>
  <si>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</si>
  <si>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</si>
  <si>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</si>
  <si>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</si>
  <si>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</si>
  <si>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</si>
  <si>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</si>
  <si>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</si>
  <si>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</si>
  <si>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</si>
  <si>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</si>
  <si>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</si>
  <si>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</si>
  <si>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</si>
  <si>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</si>
  <si>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</si>
  <si>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</si>
  <si>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</si>
  <si>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</si>
  <si>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</si>
  <si>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</si>
  <si>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</si>
  <si>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</si>
  <si>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</si>
  <si>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</si>
  <si>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</si>
  <si>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</si>
  <si>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</si>
  <si>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</si>
  <si>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</si>
  <si>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</si>
  <si>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</si>
  <si>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</si>
  <si>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</si>
  <si>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</si>
  <si>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</si>
  <si>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</si>
  <si>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</si>
  <si>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</si>
  <si>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</si>
  <si>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</si>
  <si>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</si>
  <si>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</si>
  <si>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</si>
  <si>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</si>
  <si>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</si>
  <si>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</si>
  <si>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</si>
  <si>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</si>
  <si>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</si>
  <si>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</si>
  <si>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</si>
  <si>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</si>
  <si>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</si>
  <si>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</si>
  <si>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</si>
  <si>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</si>
  <si>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</si>
  <si>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</si>
  <si>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</si>
  <si>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</si>
  <si>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</si>
  <si>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</si>
  <si>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</si>
  <si>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</si>
  <si>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</si>
  <si>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</si>
  <si>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</si>
  <si>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</si>
  <si>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</si>
  <si>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</si>
  <si>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</si>
  <si>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</si>
  <si>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</si>
  <si>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</si>
  <si>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</si>
  <si>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</si>
  <si>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</si>
  <si>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</si>
  <si>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</si>
  <si>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</si>
  <si>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</si>
  <si>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</si>
  <si>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</si>
  <si>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</si>
  <si>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</si>
  <si>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</si>
  <si>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</si>
  <si>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</si>
  <si>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</si>
  <si>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</si>
  <si>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</si>
  <si>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</si>
  <si>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</si>
  <si>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</si>
  <si>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</si>
  <si>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</si>
  <si>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</si>
  <si>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</si>
  <si>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</si>
  <si>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</si>
  <si>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</si>
  <si>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</si>
  <si>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</si>
  <si>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</si>
  <si>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</si>
  <si>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</si>
  <si>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</si>
  <si>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</si>
  <si>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</si>
  <si>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</si>
  <si>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</si>
  <si>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</si>
  <si>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</si>
  <si>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</si>
  <si>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</si>
  <si>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</si>
  <si>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</si>
  <si>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</si>
  <si>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</si>
  <si>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</si>
  <si>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</si>
  <si>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</si>
  <si>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</si>
  <si>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</si>
  <si>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</si>
  <si>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</si>
  <si>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</si>
  <si>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</si>
  <si>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</si>
  <si>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</si>
  <si>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</si>
  <si>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</si>
  <si>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</si>
  <si>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</si>
  <si>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</si>
  <si>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</si>
  <si>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</si>
  <si>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</si>
  <si>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</si>
  <si>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</si>
  <si>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</si>
  <si>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</si>
  <si>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</si>
  <si>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</si>
  <si>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</si>
  <si>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</si>
  <si>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</si>
  <si>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</si>
  <si>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</si>
  <si>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</si>
  <si>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</si>
  <si>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</si>
  <si>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</si>
  <si>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</si>
  <si>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</si>
  <si>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</si>
  <si>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</si>
  <si>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</si>
  <si>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</si>
  <si>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</si>
  <si>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</si>
  <si>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</si>
  <si>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</si>
  <si>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</si>
  <si>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</si>
  <si>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</si>
  <si>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</si>
  <si>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</si>
  <si>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</si>
  <si>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</si>
  <si>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</si>
  <si>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</si>
  <si>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</si>
  <si>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</si>
  <si>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</si>
  <si>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</si>
  <si>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</si>
  <si>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</si>
  <si>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</si>
  <si>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</si>
  <si>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</si>
  <si>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</si>
  <si>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</si>
  <si>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</si>
  <si>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</si>
  <si>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</si>
  <si>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</si>
  <si>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</si>
  <si>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</si>
  <si>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</si>
  <si>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</si>
  <si>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</si>
  <si>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</si>
  <si>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</si>
  <si>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</si>
  <si>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</si>
  <si>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</si>
  <si>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</si>
  <si>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</si>
  <si>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</si>
  <si>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</si>
  <si>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</si>
  <si>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</si>
  <si>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</si>
  <si>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</si>
  <si>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</si>
  <si>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</si>
  <si>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</si>
  <si>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</si>
  <si>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</si>
  <si>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</si>
  <si>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</si>
  <si>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</si>
  <si>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</si>
  <si>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</si>
  <si>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</si>
  <si>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</si>
  <si>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</si>
  <si>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</si>
  <si>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</si>
  <si>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</si>
  <si>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</si>
  <si>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</si>
  <si>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</si>
  <si>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</si>
  <si>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</si>
  <si>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</si>
  <si>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</si>
  <si>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</si>
  <si>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</si>
  <si>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</si>
  <si>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</si>
  <si>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</si>
  <si>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</si>
  <si>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</si>
  <si>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</si>
  <si>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</si>
  <si>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</si>
  <si>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</si>
  <si>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</si>
  <si>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</si>
  <si>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</si>
  <si>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</si>
  <si>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</si>
  <si>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</si>
  <si>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</si>
  <si>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</si>
  <si>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</si>
  <si>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</si>
  <si>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</si>
  <si>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</si>
  <si>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</si>
  <si>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</si>
  <si>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</si>
  <si>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</si>
  <si>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</si>
  <si>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</si>
  <si>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</si>
  <si>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</si>
  <si>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</si>
  <si>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</si>
  <si>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</si>
  <si>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</si>
  <si>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</si>
  <si>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</si>
  <si>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</si>
  <si>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</si>
  <si>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</si>
  <si>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</si>
  <si>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</si>
  <si>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</si>
  <si>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</si>
  <si>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</si>
  <si>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</si>
  <si>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</si>
  <si>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</si>
  <si>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</si>
  <si>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</si>
  <si>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</si>
  <si>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</si>
  <si>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</si>
  <si>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</si>
  <si>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</si>
  <si>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</si>
  <si>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</si>
  <si>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</si>
  <si>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</si>
  <si>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</si>
  <si>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</si>
  <si>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</si>
  <si>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</si>
  <si>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</si>
  <si>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</si>
  <si>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</si>
  <si>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</si>
  <si>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</si>
  <si>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</si>
  <si>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</si>
  <si>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</si>
  <si>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</si>
  <si>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</si>
  <si>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</si>
  <si>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</si>
  <si>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</si>
  <si>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</si>
  <si>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</si>
  <si>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</si>
  <si>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</si>
  <si>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</si>
  <si>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</si>
  <si>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</si>
  <si>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</si>
  <si>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</si>
  <si>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</si>
  <si>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</si>
  <si>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</si>
  <si>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</si>
  <si>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</si>
  <si>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</si>
  <si>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</si>
  <si>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</si>
  <si>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</si>
  <si>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</si>
  <si>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</si>
  <si>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</si>
  <si>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</si>
  <si>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</si>
  <si>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</si>
  <si>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</si>
  <si>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</si>
  <si>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</si>
  <si>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</si>
  <si>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</si>
  <si>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</si>
  <si>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</si>
  <si>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</si>
  <si>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</si>
  <si>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</si>
  <si>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</si>
  <si>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</si>
  <si>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</si>
  <si>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</si>
  <si>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</si>
  <si>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</si>
  <si>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</si>
  <si>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</si>
  <si>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</si>
  <si>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</si>
  <si>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</si>
  <si>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</si>
  <si>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</si>
  <si>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</si>
  <si>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</si>
  <si>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</si>
  <si>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</si>
  <si>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</si>
  <si>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</si>
  <si>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</si>
  <si>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</si>
  <si>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</si>
  <si>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</si>
  <si>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</si>
  <si>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</si>
  <si>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</si>
  <si>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</si>
  <si>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</si>
  <si>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</si>
  <si>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</si>
  <si>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</si>
  <si>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</si>
  <si>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</si>
  <si>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</si>
  <si>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</si>
  <si>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</si>
  <si>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</si>
  <si>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</si>
  <si>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</si>
  <si>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</si>
  <si>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</si>
  <si>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</si>
  <si>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</si>
  <si>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</si>
  <si>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</si>
  <si>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</si>
  <si>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</si>
  <si>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</si>
  <si>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</si>
  <si>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</si>
  <si>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</si>
  <si>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</si>
  <si>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</si>
  <si>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</si>
  <si>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</si>
  <si>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</si>
  <si>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</si>
  <si>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</si>
  <si>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</si>
  <si>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</si>
  <si>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</si>
  <si>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</si>
  <si>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</si>
  <si>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</si>
  <si>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</si>
  <si>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</si>
  <si>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</si>
  <si>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</si>
  <si>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</si>
  <si>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</si>
  <si>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</si>
  <si>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</si>
  <si>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</si>
  <si>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</si>
  <si>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</si>
  <si>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</si>
  <si>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</si>
  <si>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</si>
  <si>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</si>
  <si>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</si>
  <si>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</si>
  <si>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</si>
  <si>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</si>
  <si>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</si>
  <si>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</si>
  <si>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</si>
  <si>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</si>
  <si>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</si>
  <si>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</si>
  <si>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</si>
  <si>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</si>
  <si>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</si>
  <si>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</si>
  <si>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</si>
  <si>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</si>
  <si>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</si>
  <si>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</si>
  <si>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</si>
  <si>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</si>
  <si>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</si>
  <si>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</si>
  <si>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</si>
  <si>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</si>
  <si>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</si>
  <si>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</si>
  <si>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</si>
  <si>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</si>
  <si>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</si>
  <si>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</si>
  <si>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</si>
  <si>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</si>
  <si>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</si>
  <si>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</si>
  <si>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</si>
  <si>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</si>
  <si>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</si>
  <si>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</si>
  <si>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</si>
  <si>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</si>
  <si>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</si>
  <si>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</si>
  <si>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</si>
  <si>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</si>
  <si>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</si>
  <si>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</si>
  <si>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</si>
  <si>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</si>
  <si>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</si>
  <si>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</si>
  <si>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</si>
  <si>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</si>
  <si>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</si>
  <si>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</si>
  <si>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</si>
  <si>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</si>
  <si>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</si>
  <si>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</si>
  <si>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</si>
  <si>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</si>
  <si>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</si>
  <si>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</si>
  <si>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</si>
  <si>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</si>
  <si>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</si>
  <si>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</si>
  <si>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</si>
  <si>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</si>
  <si>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</si>
  <si>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</si>
  <si>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</si>
  <si>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</si>
  <si>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</si>
  <si>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</si>
  <si>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</si>
  <si>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</si>
  <si>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</si>
  <si>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</si>
  <si>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</si>
  <si>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</si>
  <si>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</si>
  <si>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</si>
  <si>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</si>
  <si>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</si>
  <si>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</si>
  <si>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</si>
  <si>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</si>
  <si>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</si>
  <si>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</si>
  <si>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</si>
  <si>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</si>
  <si>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</si>
  <si>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</si>
  <si>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</si>
  <si>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</si>
  <si>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</si>
  <si>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</si>
  <si>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</si>
  <si>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</si>
  <si>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</si>
  <si>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</si>
  <si>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</si>
  <si>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</si>
  <si>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</si>
  <si>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</si>
  <si>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</si>
  <si>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</si>
  <si>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</si>
  <si>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</si>
  <si>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</si>
  <si>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</si>
  <si>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</si>
  <si>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</si>
  <si>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</si>
  <si>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</si>
  <si>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</si>
  <si>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</si>
  <si>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</si>
  <si>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</si>
  <si>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</si>
  <si>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</si>
  <si>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</si>
  <si>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</si>
  <si>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</si>
  <si>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</si>
  <si>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</si>
  <si>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</si>
  <si>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</si>
  <si>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</si>
  <si>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</si>
  <si>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</si>
  <si>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</si>
  <si>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</si>
  <si>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</si>
  <si>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</si>
  <si>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</si>
  <si>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</si>
  <si>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</si>
  <si>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</si>
  <si>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</si>
  <si>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</si>
  <si>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</si>
  <si>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</si>
  <si>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</si>
  <si>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</si>
  <si>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</si>
  <si>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</si>
  <si>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</si>
  <si>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</si>
  <si>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</si>
  <si>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</si>
  <si>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</si>
  <si>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</si>
  <si>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</si>
  <si>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</si>
  <si>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</si>
  <si>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</si>
  <si>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</si>
  <si>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</si>
  <si>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</si>
  <si>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</si>
  <si>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</si>
  <si>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</si>
  <si>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</si>
  <si>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</si>
  <si>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</si>
  <si>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</si>
  <si>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</si>
  <si>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</si>
  <si>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</si>
  <si>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</si>
  <si>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</si>
  <si>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</si>
  <si>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</si>
  <si>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</si>
  <si>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</si>
  <si>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</si>
  <si>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</si>
  <si>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</si>
  <si>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</si>
  <si>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</si>
  <si>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</si>
  <si>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</si>
  <si>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</si>
  <si>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</si>
  <si>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</si>
  <si>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</si>
  <si>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</si>
  <si>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</si>
  <si>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</si>
  <si>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</si>
  <si>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</si>
  <si>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</si>
  <si>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</si>
  <si>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</si>
  <si>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</si>
  <si>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</si>
  <si>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</si>
  <si>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</si>
  <si>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</si>
  <si>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</si>
  <si>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</si>
  <si>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</si>
  <si>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</si>
  <si>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</si>
  <si>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</si>
  <si>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</si>
  <si>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</si>
  <si>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</si>
  <si>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</si>
  <si>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</si>
  <si>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</si>
  <si>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</si>
  <si>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</si>
  <si>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</si>
  <si>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</si>
  <si>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</si>
  <si>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</si>
  <si>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</si>
  <si>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</si>
  <si>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</si>
  <si>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</si>
  <si>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</si>
  <si>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</si>
  <si>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</si>
  <si>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</si>
  <si>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</si>
  <si>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</si>
  <si>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</si>
  <si>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</si>
  <si>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</si>
  <si>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</si>
  <si>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</si>
  <si>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</si>
  <si>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</si>
  <si>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</si>
  <si>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</si>
  <si>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</si>
  <si>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</si>
  <si>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</si>
  <si>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</si>
  <si>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</si>
  <si>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</si>
  <si>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</si>
  <si>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</si>
  <si>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</si>
  <si>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</si>
  <si>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</si>
  <si>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</si>
  <si>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</si>
  <si>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</si>
  <si>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</si>
  <si>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</si>
  <si>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</si>
  <si>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</si>
  <si>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</si>
  <si>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</si>
  <si>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</si>
  <si>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</si>
  <si>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</si>
  <si>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</si>
  <si>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</si>
  <si>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</si>
  <si>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</si>
  <si>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</si>
  <si>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</si>
  <si>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</si>
  <si>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</si>
  <si>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</si>
  <si>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</si>
  <si>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</si>
  <si>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</si>
  <si>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</si>
  <si>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</si>
  <si>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</si>
  <si>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</si>
  <si>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</si>
  <si>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</si>
  <si>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</si>
  <si>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</si>
  <si>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</si>
  <si>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</si>
  <si>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</si>
  <si>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</si>
  <si>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</si>
  <si>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</si>
  <si>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</si>
  <si>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</si>
  <si>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</si>
  <si>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</si>
  <si>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</si>
  <si>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</si>
  <si>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</si>
  <si>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</si>
  <si>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</si>
  <si>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</si>
  <si>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</si>
  <si>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</si>
  <si>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</si>
  <si>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</si>
  <si>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</si>
  <si>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</si>
  <si>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</si>
  <si>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</si>
  <si>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</si>
  <si>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</si>
  <si>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</si>
  <si>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</si>
  <si>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</si>
  <si>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</si>
  <si>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</si>
  <si>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</si>
  <si>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</si>
  <si>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</si>
  <si>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</si>
  <si>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</si>
  <si>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</si>
  <si>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</si>
  <si>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</si>
  <si>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</si>
  <si>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</si>
  <si>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</si>
  <si>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</si>
  <si>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</si>
  <si>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</si>
  <si>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</si>
  <si>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</si>
  <si>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</si>
  <si>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</si>
  <si>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</si>
  <si>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</si>
  <si>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</si>
  <si>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</si>
  <si>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</si>
  <si>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</si>
  <si>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</si>
  <si>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</si>
  <si>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</si>
  <si>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</si>
  <si>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</si>
  <si>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</si>
  <si>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</si>
  <si>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</si>
  <si>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</si>
  <si>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</si>
  <si>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</si>
  <si>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</si>
  <si>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</si>
  <si>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</si>
  <si>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</si>
  <si>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</si>
  <si>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</si>
  <si>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</si>
  <si>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</si>
  <si>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</si>
  <si>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</si>
  <si>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</si>
  <si>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</si>
  <si>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</si>
  <si>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</si>
  <si>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</si>
  <si>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</si>
  <si>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</si>
  <si>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</si>
  <si>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</si>
  <si>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</si>
  <si>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</si>
  <si>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</si>
  <si>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</si>
  <si>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</si>
  <si>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</si>
  <si>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</si>
  <si>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</si>
  <si>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</si>
  <si>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</si>
  <si>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</si>
  <si>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</si>
  <si>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</si>
  <si>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</si>
  <si>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</si>
  <si>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</si>
  <si>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</si>
  <si>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</si>
  <si>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</si>
  <si>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</si>
  <si>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</si>
  <si>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</si>
  <si>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</si>
  <si>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</si>
  <si>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</si>
  <si>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</si>
  <si>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</si>
  <si>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</si>
  <si>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</si>
  <si>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</si>
  <si>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</si>
  <si>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</si>
  <si>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</si>
  <si>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</si>
  <si>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</si>
  <si>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</si>
  <si>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</si>
  <si>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</si>
  <si>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</si>
  <si>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</si>
  <si>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</si>
  <si>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</si>
  <si>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</si>
  <si>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</si>
  <si>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</si>
  <si>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</si>
  <si>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</si>
  <si>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</si>
  <si>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</si>
  <si>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</si>
  <si>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</si>
  <si>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</si>
  <si>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</si>
  <si>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</si>
  <si>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</si>
  <si>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</si>
  <si>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</si>
  <si>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</si>
  <si>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</si>
  <si>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</si>
  <si>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</si>
  <si>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</si>
  <si>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</si>
  <si>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</si>
  <si>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</si>
  <si>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</si>
  <si>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</si>
  <si>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</si>
  <si>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</si>
  <si>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</si>
  <si>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</si>
  <si>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</si>
  <si>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</si>
  <si>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</si>
  <si>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</si>
  <si>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</si>
  <si>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</si>
  <si>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</si>
  <si>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</si>
  <si>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</si>
  <si>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</si>
  <si>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</si>
  <si>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</si>
  <si>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</si>
  <si>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</si>
  <si>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</si>
  <si>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</si>
  <si>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</si>
  <si>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</si>
  <si>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</si>
  <si>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</si>
  <si>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</si>
  <si>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</si>
  <si>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</si>
  <si>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</si>
  <si>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</si>
  <si>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</si>
  <si>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</si>
  <si>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</si>
  <si>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</si>
  <si>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</si>
  <si>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</si>
  <si>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</si>
  <si>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</si>
  <si>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</si>
  <si>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</si>
  <si>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</si>
  <si>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</si>
  <si>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</si>
  <si>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</si>
  <si>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</si>
  <si>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</si>
  <si>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</si>
  <si>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</si>
  <si>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</si>
  <si>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</si>
  <si>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</si>
  <si>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</si>
  <si>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</si>
  <si>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</si>
  <si>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</si>
  <si>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</si>
  <si>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</si>
  <si>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</si>
  <si>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</si>
  <si>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</si>
  <si>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</si>
  <si>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</si>
  <si>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</si>
  <si>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</si>
  <si>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</si>
  <si>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</si>
  <si>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</si>
  <si>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</si>
  <si>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</si>
  <si>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</si>
  <si>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</si>
  <si>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</si>
  <si>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</si>
  <si>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</si>
  <si>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</si>
  <si>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</si>
  <si>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</si>
  <si>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</si>
  <si>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</si>
  <si>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</si>
  <si>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</si>
  <si>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</si>
  <si>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</si>
  <si>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</si>
  <si>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</si>
  <si>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</si>
  <si>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</si>
  <si>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</si>
  <si>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</si>
  <si>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</si>
  <si>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</si>
  <si>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</si>
  <si>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</si>
  <si>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</si>
  <si>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</si>
  <si>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</si>
  <si>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</si>
  <si>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</si>
  <si>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</si>
  <si>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</si>
  <si>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</si>
  <si>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</si>
  <si>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</si>
  <si>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</si>
  <si>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</si>
  <si>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</si>
  <si>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</si>
  <si>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</si>
  <si>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</si>
  <si>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</si>
  <si>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</si>
  <si>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</si>
  <si>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</si>
  <si>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</si>
  <si>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</si>
  <si>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</si>
  <si>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</si>
  <si>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</si>
  <si>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</si>
  <si>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</si>
  <si>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</si>
  <si>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</si>
  <si>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</si>
  <si>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</si>
  <si>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</si>
  <si>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</si>
  <si>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</si>
  <si>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</si>
  <si>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</si>
  <si>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</si>
  <si>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</si>
  <si>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</si>
  <si>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</si>
  <si>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</si>
  <si>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</si>
  <si>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</si>
  <si>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</si>
  <si>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</si>
  <si>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</si>
  <si>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</si>
  <si>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</si>
  <si>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</si>
  <si>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</si>
  <si>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</si>
  <si>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</si>
  <si>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</si>
  <si>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</si>
  <si>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</si>
  <si>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</si>
  <si>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</si>
  <si>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</si>
  <si>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</si>
  <si>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</si>
  <si>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</si>
  <si>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</si>
  <si>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</si>
  <si>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</si>
  <si>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</si>
  <si>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</si>
  <si>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</si>
  <si>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</si>
  <si>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</si>
  <si>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</si>
  <si>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</si>
  <si>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</si>
  <si>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</si>
  <si>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</si>
  <si>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</si>
  <si>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</si>
  <si>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</si>
  <si>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</si>
  <si>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</si>
  <si>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</si>
  <si>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</si>
  <si>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</si>
  <si>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</si>
  <si>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</si>
  <si>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</si>
  <si>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</si>
  <si>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</si>
  <si>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</si>
  <si>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</si>
  <si>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</si>
  <si>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</si>
  <si>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</si>
  <si>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</si>
  <si>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</si>
  <si>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</si>
  <si>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</si>
  <si>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</si>
  <si>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</si>
  <si>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</si>
  <si>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</si>
  <si>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</si>
  <si>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</si>
  <si>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</si>
  <si>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</si>
  <si>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</si>
  <si>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</si>
  <si>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</si>
  <si>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</si>
  <si>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</si>
  <si>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</si>
  <si>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</si>
  <si>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</si>
  <si>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</si>
  <si>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</si>
  <si>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</si>
  <si>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</si>
  <si>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</si>
  <si>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</si>
  <si>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</si>
  <si>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</si>
  <si>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</si>
  <si>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</si>
  <si>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</si>
  <si>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</si>
  <si>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</si>
  <si>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</si>
  <si>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</si>
  <si>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</si>
  <si>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</si>
  <si>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</si>
  <si>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</si>
  <si>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</si>
  <si>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</si>
  <si>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</si>
  <si>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</si>
  <si>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</si>
  <si>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</si>
  <si>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</si>
  <si>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</si>
  <si>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</si>
  <si>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</si>
  <si>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</si>
  <si>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</si>
  <si>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</si>
  <si>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</si>
  <si>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</si>
  <si>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</si>
  <si>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</si>
  <si>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</si>
  <si>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</si>
  <si>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</si>
  <si>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</si>
  <si>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</si>
  <si>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</si>
  <si>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</si>
  <si>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</si>
  <si>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</si>
  <si>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</si>
  <si>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</si>
  <si>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</si>
  <si>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</si>
  <si>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</si>
  <si>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</si>
  <si>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</si>
  <si>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</si>
  <si>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</si>
  <si>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</si>
  <si>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</si>
  <si>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</si>
  <si>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</si>
  <si>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</si>
  <si>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</si>
  <si>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</si>
  <si>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</si>
  <si>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</si>
  <si>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</si>
  <si>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</si>
  <si>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</si>
  <si>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</si>
  <si>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</si>
  <si>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</si>
  <si>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</si>
  <si>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</si>
  <si>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</si>
  <si>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</si>
  <si>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</si>
  <si>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</si>
  <si>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</si>
  <si>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</si>
  <si>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</si>
  <si>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</si>
  <si>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</si>
  <si>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</si>
  <si>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</si>
  <si>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</si>
  <si>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</si>
  <si>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</si>
  <si>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</si>
  <si>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</si>
  <si>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</si>
  <si>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</si>
  <si>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</si>
  <si>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</si>
  <si>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</si>
  <si>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</si>
  <si>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</si>
  <si>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</si>
  <si>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</si>
  <si>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</si>
  <si>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</si>
  <si>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</si>
  <si>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</si>
  <si>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</si>
  <si>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</si>
  <si>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</si>
  <si>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</si>
  <si>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</si>
  <si>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</si>
  <si>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</si>
  <si>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</si>
  <si>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</si>
  <si>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</si>
  <si>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</si>
  <si>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</si>
  <si>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</si>
  <si>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</si>
  <si>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</si>
  <si>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</si>
  <si>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</si>
  <si>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</si>
  <si>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</si>
  <si>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</si>
  <si>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</si>
  <si>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</si>
  <si>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</si>
  <si>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</si>
  <si>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</si>
  <si>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</si>
  <si>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</si>
  <si>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</si>
  <si>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</si>
  <si>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</si>
  <si>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</si>
  <si>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</si>
  <si>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</si>
  <si>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</si>
  <si>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</si>
  <si>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</si>
  <si>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</si>
  <si>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</si>
  <si>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</si>
  <si>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</si>
  <si>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</si>
  <si>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</si>
  <si>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</si>
  <si>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</si>
  <si>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</si>
  <si>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</si>
  <si>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</si>
  <si>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</si>
  <si>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</si>
  <si>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</si>
  <si>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</si>
  <si>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</si>
  <si>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</si>
  <si>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</si>
  <si>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</si>
  <si>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</si>
  <si>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</si>
  <si>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</si>
  <si>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</si>
  <si>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</si>
  <si>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</si>
  <si>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</si>
  <si>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</si>
  <si>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</si>
  <si>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</si>
  <si>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</si>
  <si>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</si>
  <si>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</si>
  <si>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</si>
  <si>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</si>
  <si>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</si>
  <si>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</si>
  <si>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</si>
  <si>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</si>
  <si>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</si>
  <si>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</si>
  <si>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</si>
  <si>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</si>
  <si>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</si>
  <si>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</si>
  <si>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</si>
  <si>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</si>
  <si>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</si>
  <si>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</si>
  <si>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</si>
  <si>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</si>
  <si>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</si>
  <si>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</si>
  <si>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</si>
  <si>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</si>
  <si>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</si>
  <si>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</si>
  <si>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</si>
  <si>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</si>
  <si>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</si>
  <si>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</si>
  <si>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</si>
  <si>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</si>
  <si>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</si>
  <si>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</si>
  <si>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</si>
  <si>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</si>
  <si>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</si>
  <si>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</si>
  <si>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</si>
  <si>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</si>
  <si>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</si>
  <si>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</si>
  <si>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</si>
  <si>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</si>
  <si>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</si>
  <si>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</si>
  <si>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</si>
  <si>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</si>
  <si>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</si>
  <si>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</si>
  <si>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</si>
  <si>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</si>
  <si>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</si>
  <si>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</si>
  <si>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</si>
  <si>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</si>
  <si>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</si>
  <si>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</si>
  <si>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</si>
  <si>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</si>
  <si>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</si>
  <si>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</si>
  <si>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</si>
  <si>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</si>
  <si>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</si>
  <si>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</si>
  <si>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</si>
  <si>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</si>
  <si>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</si>
  <si>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</si>
  <si>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</si>
  <si>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</si>
  <si>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</si>
  <si>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</si>
  <si>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</si>
  <si>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</si>
  <si>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</si>
  <si>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</si>
  <si>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</si>
  <si>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</si>
  <si>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</si>
  <si>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</si>
  <si>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</si>
  <si>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</si>
  <si>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</si>
  <si>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</si>
  <si>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</si>
  <si>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</si>
  <si>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</si>
  <si>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</si>
  <si>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</si>
  <si>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</si>
  <si>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</si>
  <si>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</si>
  <si>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</si>
  <si>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</si>
  <si>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</si>
  <si>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</si>
  <si>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</si>
  <si>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</si>
  <si>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</si>
  <si>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</si>
  <si>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</si>
  <si>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</si>
  <si>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</si>
  <si>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</si>
  <si>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</si>
  <si>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</si>
  <si>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</si>
  <si>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</si>
  <si>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</si>
  <si>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</si>
  <si>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</si>
  <si>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</si>
  <si>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</si>
  <si>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</si>
  <si>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</si>
  <si>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</si>
  <si>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</si>
  <si>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</si>
  <si>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</si>
  <si>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</si>
  <si>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</si>
  <si>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</si>
  <si>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</si>
  <si>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</si>
  <si>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</si>
  <si>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</si>
  <si>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</si>
  <si>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</si>
  <si>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</si>
  <si>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</si>
  <si>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</si>
  <si>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</si>
  <si>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</si>
  <si>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</si>
  <si>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</si>
  <si>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</si>
  <si>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</si>
  <si>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</si>
  <si>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</si>
  <si>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</si>
  <si>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</si>
  <si>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</si>
  <si>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</si>
  <si>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</si>
  <si>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</si>
  <si>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</si>
  <si>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</si>
  <si>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</si>
  <si>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</si>
  <si>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</si>
  <si>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</si>
  <si>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</si>
  <si>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</si>
  <si>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</si>
  <si>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</si>
  <si>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</si>
  <si>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</si>
  <si>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</si>
  <si>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</si>
  <si>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</si>
  <si>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</si>
  <si>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</si>
  <si>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</si>
  <si>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</si>
  <si>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</si>
  <si>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</si>
  <si>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</si>
  <si>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</si>
  <si>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</si>
  <si>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</si>
  <si>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</si>
  <si>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</si>
  <si>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</si>
  <si>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</si>
  <si>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</si>
  <si>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</si>
  <si>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</si>
  <si>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</si>
  <si>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</si>
  <si>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</si>
  <si>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</si>
  <si>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</si>
  <si>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</si>
  <si>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</si>
  <si>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</si>
  <si>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</si>
  <si>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</si>
  <si>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</si>
  <si>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</si>
  <si>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</si>
  <si>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</si>
  <si>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</si>
  <si>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</si>
  <si>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</si>
  <si>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</si>
  <si>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</si>
  <si>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</si>
  <si>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</si>
  <si>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</si>
  <si>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</si>
  <si>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</si>
  <si>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</si>
  <si>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</si>
  <si>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</si>
  <si>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</si>
  <si>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</si>
  <si>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</si>
  <si>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</si>
  <si>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</si>
  <si>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</si>
  <si>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</si>
  <si>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</si>
  <si>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</si>
  <si>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</si>
  <si>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</si>
  <si>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</si>
  <si>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</si>
  <si>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</si>
  <si>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</si>
  <si>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</si>
  <si>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</si>
  <si>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</si>
  <si>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</si>
  <si>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</si>
  <si>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</si>
  <si>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</si>
  <si>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</si>
  <si>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</si>
  <si>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</si>
  <si>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</si>
  <si>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</si>
  <si>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</si>
  <si>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</si>
  <si>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</si>
  <si>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</si>
  <si>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</si>
  <si>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</si>
  <si>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</si>
  <si>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</si>
  <si>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</si>
  <si>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</si>
  <si>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</si>
  <si>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</si>
  <si>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</si>
  <si>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</si>
  <si>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</si>
  <si>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</si>
  <si>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</si>
  <si>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</si>
  <si>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</si>
  <si>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</si>
  <si>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</si>
  <si>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</si>
  <si>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</si>
  <si>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</si>
  <si>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</si>
  <si>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</si>
  <si>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</si>
  <si>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</si>
  <si>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</si>
  <si>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</si>
  <si>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</si>
  <si>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</si>
  <si>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</si>
  <si>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</si>
  <si>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</si>
  <si>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</si>
  <si>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</si>
  <si>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</si>
  <si>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</si>
  <si>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</si>
  <si>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</si>
  <si>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</si>
  <si>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</si>
  <si>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</si>
  <si>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</si>
  <si>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</si>
  <si>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</si>
  <si>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</si>
  <si>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</si>
  <si>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</si>
  <si>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</si>
  <si>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</si>
  <si>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</si>
  <si>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</si>
  <si>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</si>
  <si>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</si>
  <si>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</si>
  <si>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</si>
  <si>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</si>
  <si>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</si>
  <si>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</si>
  <si>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</si>
  <si>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</si>
  <si>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</si>
  <si>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</si>
  <si>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</si>
  <si>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</si>
  <si>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</si>
  <si>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</si>
  <si>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</si>
  <si>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</si>
  <si>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</si>
  <si>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</si>
  <si>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</si>
  <si>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</si>
  <si>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</si>
  <si>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</si>
  <si>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</si>
  <si>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</si>
  <si>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</si>
  <si>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</si>
  <si>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</si>
  <si>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</si>
  <si>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</si>
  <si>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</si>
  <si>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</si>
  <si>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</si>
  <si>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</si>
  <si>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</si>
  <si>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</si>
  <si>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</si>
  <si>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</si>
  <si>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</si>
  <si>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</si>
  <si>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</si>
  <si>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</si>
  <si>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</si>
  <si>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</si>
  <si>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</si>
  <si>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</si>
  <si>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</si>
  <si>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</si>
  <si>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</si>
  <si>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</si>
  <si>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</si>
  <si>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</si>
  <si>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</si>
  <si>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</si>
  <si>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</si>
  <si>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</si>
  <si>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</si>
  <si>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</si>
  <si>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</si>
  <si>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</si>
  <si>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</si>
  <si>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</si>
  <si>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</si>
  <si>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</si>
  <si>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</si>
  <si>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</si>
  <si>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</si>
  <si>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</si>
  <si>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</si>
  <si>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</si>
  <si>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</si>
  <si>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</si>
  <si>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</si>
  <si>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</si>
  <si>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</si>
  <si>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</si>
  <si>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</si>
  <si>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</si>
  <si>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</si>
  <si>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</si>
  <si>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</si>
  <si>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</si>
  <si>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</si>
  <si>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</si>
  <si>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</si>
  <si>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</si>
  <si>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</si>
  <si>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</si>
  <si>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</si>
  <si>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</si>
  <si>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</si>
  <si>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</si>
  <si>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</si>
  <si>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</si>
  <si>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</si>
  <si>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</si>
  <si>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</si>
  <si>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</si>
  <si>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</si>
  <si>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</si>
  <si>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</si>
  <si>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</si>
  <si>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</si>
  <si>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</si>
  <si>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</si>
  <si>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</si>
  <si>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</si>
  <si>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</si>
  <si>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</si>
  <si>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</si>
  <si>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</si>
  <si>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</si>
  <si>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</si>
  <si>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</si>
  <si>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</si>
  <si>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</si>
  <si>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</si>
  <si>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</si>
  <si>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</si>
  <si>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</si>
  <si>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</si>
  <si>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</si>
  <si>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</si>
  <si>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</si>
  <si>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</si>
  <si>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</si>
  <si>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</si>
  <si>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</si>
  <si>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</si>
  <si>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</si>
  <si>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</si>
  <si>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</si>
  <si>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</si>
  <si>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</si>
  <si>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</si>
  <si>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</si>
  <si>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</si>
  <si>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</si>
  <si>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</si>
  <si>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</si>
  <si>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</si>
  <si>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</si>
  <si>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</si>
  <si>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</si>
  <si>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</si>
  <si>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</si>
  <si>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</si>
  <si>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</si>
  <si>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</si>
  <si>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</si>
  <si>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</si>
  <si>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</si>
  <si>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</si>
  <si>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</si>
  <si>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</si>
  <si>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</si>
  <si>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</si>
  <si>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</si>
  <si>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</si>
  <si>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</si>
  <si>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</si>
  <si>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</si>
  <si>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</si>
  <si>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</si>
  <si>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</si>
  <si>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</si>
  <si>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</si>
  <si>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</si>
  <si>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</si>
  <si>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</si>
  <si>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</si>
  <si>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</si>
  <si>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</si>
  <si>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</si>
  <si>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</si>
  <si>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</si>
  <si>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</si>
  <si>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</si>
  <si>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</si>
  <si>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</si>
  <si>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</si>
  <si>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</si>
  <si>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</si>
  <si>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</si>
  <si>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</si>
  <si>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</si>
  <si>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</si>
  <si>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</si>
  <si>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</si>
  <si>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</si>
  <si>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</si>
  <si>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</si>
  <si>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</si>
  <si>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</si>
  <si>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</si>
  <si>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</si>
  <si>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</si>
  <si>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</si>
  <si>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</si>
  <si>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</si>
  <si>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</si>
  <si>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</si>
  <si>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</si>
  <si>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</si>
  <si>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</si>
  <si>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</si>
  <si>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</si>
  <si>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</si>
  <si>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</si>
  <si>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</si>
  <si>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</si>
  <si>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</si>
  <si>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</si>
  <si>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</si>
  <si>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</si>
  <si>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</si>
  <si>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</si>
  <si>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</si>
  <si>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</si>
  <si>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</si>
  <si>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</si>
  <si>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</si>
  <si>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</si>
  <si>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</si>
  <si>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</si>
  <si>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</si>
  <si>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</si>
  <si>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</si>
  <si>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</si>
  <si>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</si>
  <si>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</si>
  <si>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</si>
  <si>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</si>
  <si>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</si>
  <si>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</si>
  <si>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</si>
  <si>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</si>
  <si>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</si>
  <si>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</si>
  <si>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</si>
  <si>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</si>
  <si>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</si>
  <si>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</si>
  <si>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</si>
  <si>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</si>
  <si>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</si>
  <si>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</si>
  <si>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</si>
  <si>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</si>
  <si>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</si>
  <si>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</si>
  <si>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</si>
  <si>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</si>
  <si>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</si>
  <si>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</si>
  <si>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</si>
  <si>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</si>
  <si>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</si>
  <si>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</si>
  <si>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</si>
  <si>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</si>
  <si>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</si>
  <si>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</si>
  <si>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</si>
  <si>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</si>
  <si>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</si>
  <si>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</si>
  <si>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</si>
  <si>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</si>
  <si>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</si>
  <si>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</si>
  <si>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</si>
  <si>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</si>
  <si>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</si>
  <si>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</si>
  <si>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</si>
  <si>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</si>
  <si>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</si>
  <si>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</si>
  <si>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</si>
  <si>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</si>
  <si>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</si>
  <si>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</si>
  <si>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</si>
  <si>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</si>
  <si>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</si>
  <si>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</si>
  <si>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</si>
  <si>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</si>
  <si>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</si>
  <si>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</si>
  <si>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</si>
  <si>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</si>
  <si>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</si>
  <si>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</si>
  <si>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</si>
  <si>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</si>
  <si>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</si>
  <si>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</si>
  <si>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</si>
  <si>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</si>
  <si>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</si>
  <si>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</si>
  <si>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</si>
  <si>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</si>
  <si>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</si>
  <si>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</si>
  <si>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</si>
  <si>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</si>
  <si>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</si>
  <si>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</si>
  <si>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</si>
  <si>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</si>
  <si>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</si>
  <si>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</si>
  <si>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</si>
  <si>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</si>
  <si>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</si>
  <si>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</si>
  <si>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</si>
  <si>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</si>
  <si>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</si>
  <si>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</si>
  <si>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</si>
  <si>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</si>
  <si>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</si>
  <si>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</si>
  <si>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</si>
  <si>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</si>
  <si>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</si>
  <si>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</si>
  <si>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</si>
  <si>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</si>
  <si>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</si>
  <si>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</si>
  <si>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</si>
  <si>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</si>
  <si>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</si>
  <si>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</si>
  <si>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</si>
  <si>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</si>
  <si>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</si>
  <si>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</si>
  <si>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</si>
  <si>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</si>
  <si>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</si>
  <si>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</si>
  <si>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</si>
  <si>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</si>
  <si>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</si>
  <si>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</si>
  <si>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</si>
  <si>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</si>
  <si>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</si>
  <si>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</si>
  <si>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</si>
  <si>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</si>
  <si>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</si>
  <si>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</si>
  <si>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</si>
  <si>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</si>
  <si>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</si>
  <si>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</si>
  <si>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</si>
  <si>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</si>
  <si>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</si>
  <si>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</si>
  <si>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</si>
  <si>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</si>
  <si>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</si>
  <si>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</si>
  <si>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</si>
  <si>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</si>
  <si>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</si>
  <si>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</si>
  <si>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</si>
  <si>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</si>
  <si>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</si>
  <si>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</si>
  <si>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</si>
  <si>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</si>
  <si>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</si>
  <si>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</si>
  <si>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</si>
  <si>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</si>
  <si>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</si>
  <si>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</si>
  <si>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</si>
  <si>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</si>
  <si>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</si>
  <si>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</si>
  <si>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</si>
  <si>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</si>
  <si>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</si>
  <si>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</si>
  <si>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</si>
  <si>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</si>
  <si>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</si>
  <si>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</si>
  <si>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</si>
  <si>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</si>
  <si>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</si>
  <si>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</si>
  <si>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</si>
  <si>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</si>
  <si>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</si>
  <si>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</si>
  <si>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</si>
  <si>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</si>
  <si>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</si>
  <si>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</si>
  <si>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</si>
  <si>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</si>
  <si>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</si>
  <si>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</si>
  <si>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</si>
  <si>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</si>
  <si>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</si>
  <si>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</si>
  <si>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</si>
  <si>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</si>
  <si>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</si>
  <si>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</si>
  <si>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</si>
  <si>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</si>
  <si>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</si>
  <si>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</si>
  <si>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</si>
  <si>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</si>
  <si>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</si>
  <si>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</si>
  <si>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</si>
  <si>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</si>
  <si>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</si>
  <si>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</si>
  <si>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</si>
  <si>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</si>
  <si>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</si>
  <si>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</si>
  <si>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</si>
  <si>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</si>
  <si>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</si>
  <si>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</si>
  <si>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</si>
  <si>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</si>
  <si>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</si>
  <si>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</si>
  <si>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</si>
  <si>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</si>
  <si>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</si>
  <si>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</si>
  <si>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</si>
  <si>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</si>
  <si>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</si>
  <si>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</si>
  <si>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</si>
  <si>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</si>
  <si>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</si>
  <si>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</si>
  <si>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</si>
  <si>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</si>
  <si>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</si>
  <si>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</si>
  <si>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</si>
  <si>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</si>
  <si>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</si>
  <si>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</si>
  <si>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</si>
  <si>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</si>
  <si>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</si>
  <si>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</si>
  <si>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</si>
  <si>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</si>
  <si>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</si>
  <si>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</si>
  <si>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</si>
  <si>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</si>
  <si>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</si>
  <si>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</si>
  <si>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</si>
  <si>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</si>
  <si>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</si>
  <si>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</si>
  <si>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</si>
  <si>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</si>
  <si>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</si>
  <si>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</si>
  <si>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</si>
  <si>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</si>
  <si>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</si>
  <si>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</si>
  <si>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</si>
  <si>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</si>
  <si>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</si>
  <si>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</si>
  <si>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</si>
  <si>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</si>
  <si>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</si>
  <si>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</si>
  <si>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</si>
  <si>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</si>
  <si>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</si>
  <si>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</si>
  <si>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</si>
  <si>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</si>
  <si>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</si>
  <si>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</si>
  <si>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</si>
  <si>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</si>
  <si>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</si>
  <si>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</si>
  <si>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</si>
  <si>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</si>
  <si>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</si>
  <si>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</si>
  <si>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</si>
  <si>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</si>
  <si>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</si>
  <si>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</si>
  <si>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</si>
  <si>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</si>
  <si>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</si>
  <si>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</si>
  <si>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</si>
  <si>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</si>
  <si>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</si>
  <si>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</si>
  <si>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</si>
  <si>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</si>
  <si>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</si>
  <si>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</si>
  <si>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</si>
  <si>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</si>
  <si>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</si>
  <si>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</si>
  <si>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</si>
  <si>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</si>
  <si>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</si>
  <si>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</si>
  <si>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</si>
  <si>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</si>
  <si>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</si>
  <si>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</si>
  <si>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</si>
  <si>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</si>
  <si>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</si>
  <si>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</si>
  <si>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</si>
  <si>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</si>
  <si>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</si>
  <si>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</si>
  <si>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</si>
  <si>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</si>
  <si>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</si>
  <si>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</si>
  <si>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</si>
  <si>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</si>
  <si>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</si>
  <si>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</si>
  <si>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</si>
  <si>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</si>
  <si>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</si>
  <si>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</si>
  <si>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</si>
  <si>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</si>
  <si>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</si>
  <si>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</si>
  <si>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</si>
  <si>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</si>
  <si>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</si>
  <si>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</si>
  <si>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</si>
  <si>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</si>
  <si>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</si>
  <si>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</si>
  <si>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</si>
  <si>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</si>
  <si>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</si>
  <si>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</si>
  <si>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</si>
  <si>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</si>
  <si>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</si>
  <si>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</si>
  <si>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</si>
  <si>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</si>
  <si>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</si>
  <si>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</si>
  <si>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</si>
  <si>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</si>
  <si>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</si>
  <si>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</si>
  <si>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</si>
  <si>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</si>
  <si>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</si>
  <si>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</si>
  <si>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</si>
  <si>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</si>
  <si>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</si>
  <si>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</si>
  <si>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</si>
  <si>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</si>
  <si>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</si>
  <si>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</si>
  <si>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</si>
  <si>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</si>
  <si>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</si>
  <si>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</si>
  <si>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</si>
  <si>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</si>
  <si>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</si>
  <si>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</si>
  <si>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</si>
  <si>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</si>
  <si>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</si>
  <si>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</si>
  <si>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</si>
  <si>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</si>
  <si>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</si>
  <si>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</si>
  <si>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</si>
  <si>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</si>
  <si>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</si>
  <si>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</si>
  <si>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</si>
  <si>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</si>
  <si>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</si>
  <si>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</si>
  <si>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</si>
  <si>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</si>
  <si>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</si>
  <si>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</si>
  <si>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</si>
  <si>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</si>
  <si>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</si>
  <si>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</si>
  <si>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</si>
  <si>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</si>
  <si>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</si>
  <si>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</si>
  <si>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</si>
  <si>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</si>
  <si>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</si>
  <si>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</si>
  <si>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</si>
  <si>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</si>
  <si>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</si>
  <si>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</si>
  <si>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</si>
  <si>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</si>
  <si>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</si>
  <si>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</si>
  <si>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</si>
  <si>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</si>
  <si>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</si>
  <si>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</si>
  <si>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</si>
  <si>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</si>
  <si>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</si>
  <si>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</si>
  <si>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</si>
  <si>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</si>
  <si>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</si>
  <si>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</si>
  <si>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</si>
  <si>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</si>
  <si>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</si>
  <si>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</si>
  <si>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</si>
  <si>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</si>
  <si>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</si>
  <si>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</si>
  <si>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</si>
  <si>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</si>
  <si>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</si>
  <si>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</si>
  <si>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</si>
  <si>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</si>
  <si>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</si>
  <si>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</si>
  <si>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</si>
  <si>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</si>
  <si>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</si>
  <si>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</si>
  <si>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</si>
  <si>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</si>
  <si>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</si>
  <si>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</si>
  <si>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</si>
  <si>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</si>
  <si>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</si>
  <si>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</si>
  <si>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</si>
  <si>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</si>
  <si>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</si>
  <si>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</si>
  <si>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</si>
  <si>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</si>
  <si>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</si>
  <si>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</si>
  <si>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</si>
  <si>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</si>
  <si>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</si>
  <si>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</si>
  <si>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</si>
  <si>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</si>
  <si>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</si>
  <si>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</si>
  <si>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</si>
  <si>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</si>
  <si>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</si>
  <si>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</si>
  <si>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</si>
  <si>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</si>
  <si>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</si>
  <si>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</si>
  <si>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</si>
  <si>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</si>
  <si>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</si>
  <si>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</si>
  <si>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</si>
  <si>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</si>
  <si>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</si>
  <si>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</si>
  <si>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</si>
  <si>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</si>
  <si>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</si>
  <si>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</si>
  <si>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</si>
  <si>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</si>
  <si>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</si>
  <si>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</si>
  <si>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</si>
  <si>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</si>
  <si>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</si>
  <si>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</si>
  <si>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</si>
  <si>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</si>
  <si>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</si>
  <si>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</si>
  <si>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</si>
  <si>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</si>
  <si>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</si>
  <si>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</si>
  <si>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</si>
  <si>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</si>
  <si>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</si>
  <si>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</si>
  <si>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</si>
  <si>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</si>
  <si>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</si>
  <si>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</si>
  <si>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</si>
  <si>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</si>
  <si>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</si>
  <si>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</si>
  <si>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</si>
  <si>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</si>
  <si>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</si>
  <si>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</si>
  <si>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</si>
  <si>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</si>
  <si>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</si>
  <si>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</si>
  <si>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</si>
  <si>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</si>
  <si>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</si>
  <si>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</si>
  <si>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</si>
  <si>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</si>
  <si>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</si>
  <si>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</si>
  <si>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</si>
  <si>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</si>
  <si>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</si>
  <si>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</si>
  <si>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</si>
  <si>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</si>
  <si>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</si>
  <si>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</si>
  <si>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</si>
  <si>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</si>
  <si>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</si>
  <si>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</si>
  <si>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</si>
  <si>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</si>
  <si>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</si>
  <si>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</si>
  <si>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</si>
  <si>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</si>
  <si>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</si>
  <si>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</si>
  <si>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</si>
  <si>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</si>
  <si>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</si>
  <si>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</si>
  <si>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</si>
  <si>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</si>
  <si>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</si>
  <si>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</si>
  <si>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</si>
  <si>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</si>
  <si>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</si>
  <si>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</si>
  <si>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</si>
  <si>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</si>
  <si>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</si>
  <si>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</si>
  <si>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</si>
  <si>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</si>
  <si>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</si>
  <si>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</si>
  <si>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</si>
  <si>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</si>
  <si>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</si>
  <si>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</si>
  <si>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</si>
  <si>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</si>
  <si>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</si>
  <si>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</si>
  <si>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</si>
  <si>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</si>
  <si>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</si>
  <si>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</si>
  <si>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</si>
  <si>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</si>
  <si>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</si>
  <si>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</si>
  <si>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</si>
  <si>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</si>
  <si>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</si>
  <si>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</si>
  <si>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</si>
  <si>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</si>
  <si>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</si>
  <si>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</si>
  <si>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</si>
  <si>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</si>
  <si>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</si>
  <si>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</si>
  <si>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</si>
  <si>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</si>
  <si>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</si>
  <si>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</si>
  <si>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</si>
  <si>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</si>
  <si>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</si>
  <si>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</si>
  <si>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</si>
  <si>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</si>
  <si>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</si>
  <si>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</si>
  <si>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</si>
  <si>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</si>
  <si>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</si>
  <si>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</si>
  <si>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</si>
  <si>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</si>
  <si>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</si>
  <si>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</si>
  <si>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</si>
  <si>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</si>
  <si>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</si>
  <si>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</si>
  <si>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</si>
  <si>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</si>
  <si>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</si>
  <si>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</si>
  <si>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</si>
  <si>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</si>
  <si>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</si>
  <si>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</si>
  <si>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</si>
  <si>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</si>
  <si>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</si>
  <si>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</si>
  <si>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</si>
  <si>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</si>
  <si>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</si>
  <si>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</si>
  <si>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</si>
  <si>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</si>
  <si>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</si>
  <si>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</si>
  <si>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</si>
  <si>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</si>
  <si>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</si>
  <si>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</si>
  <si>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</si>
  <si>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</si>
  <si>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</si>
  <si>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</si>
  <si>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</si>
  <si>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</si>
  <si>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</si>
  <si>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</si>
  <si>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</si>
  <si>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</si>
  <si>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</si>
  <si>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</si>
  <si>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</si>
  <si>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</si>
  <si>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</si>
  <si>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</si>
  <si>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</si>
  <si>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</si>
  <si>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</si>
  <si>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</si>
  <si>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</si>
  <si>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</si>
  <si>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</si>
  <si>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</si>
  <si>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</si>
  <si>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</si>
  <si>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</si>
  <si>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</si>
  <si>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</si>
  <si>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</si>
  <si>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</si>
  <si>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</si>
  <si>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</si>
  <si>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</si>
  <si>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</si>
  <si>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</si>
  <si>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</si>
  <si>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</si>
  <si>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</si>
  <si>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</si>
  <si>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</si>
  <si>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</si>
  <si>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</si>
  <si>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</si>
  <si>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</si>
  <si>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</si>
  <si>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</si>
  <si>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</si>
  <si>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</si>
  <si>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</si>
  <si>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</si>
  <si>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</si>
  <si>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</si>
  <si>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</si>
  <si>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</si>
  <si>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</si>
  <si>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</si>
  <si>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</si>
  <si>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</si>
  <si>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</si>
  <si>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</si>
  <si>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</si>
  <si>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</si>
  <si>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</si>
  <si>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</si>
  <si>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</si>
  <si>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</si>
  <si>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</si>
  <si>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</si>
  <si>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</si>
  <si>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</si>
  <si>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</si>
  <si>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</si>
  <si>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</si>
  <si>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</si>
  <si>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</si>
  <si>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</si>
  <si>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</si>
  <si>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</si>
  <si>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</si>
  <si>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</si>
  <si>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</si>
  <si>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</si>
  <si>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</si>
  <si>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</si>
  <si>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</si>
  <si>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</si>
  <si>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</si>
  <si>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</si>
  <si>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</si>
  <si>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</si>
  <si>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</si>
  <si>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</si>
  <si>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</si>
  <si>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</si>
  <si>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</si>
  <si>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</si>
  <si>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</si>
  <si>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</si>
  <si>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</si>
  <si>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</si>
  <si>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</si>
  <si>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</si>
  <si>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</si>
  <si>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</si>
  <si>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</si>
  <si>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</si>
  <si>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</si>
  <si>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</si>
  <si>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</si>
  <si>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</si>
  <si>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</si>
  <si>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</si>
  <si>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</si>
  <si>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</si>
  <si>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</si>
  <si>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</si>
  <si>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</si>
  <si>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</si>
  <si>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</si>
  <si>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</si>
  <si>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</si>
  <si>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</si>
  <si>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</si>
  <si>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</si>
  <si>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</si>
  <si>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</si>
  <si>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</si>
  <si>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</si>
  <si>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</si>
  <si>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</si>
  <si>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</si>
  <si>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</si>
  <si>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</si>
  <si>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</si>
  <si>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</si>
  <si>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</si>
  <si>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</si>
  <si>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</si>
  <si>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</si>
  <si>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</si>
  <si>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</si>
  <si>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</si>
  <si>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</si>
  <si>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</si>
  <si>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</si>
  <si>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</si>
  <si>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</si>
  <si>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</si>
  <si>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</si>
  <si>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</si>
  <si>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</si>
  <si>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</si>
  <si>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</si>
  <si>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</si>
  <si>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</si>
  <si>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</si>
  <si>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</si>
  <si>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</si>
  <si>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</si>
  <si>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</si>
  <si>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</si>
  <si>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</si>
  <si>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</si>
  <si>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</si>
  <si>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</si>
  <si>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</si>
  <si>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</si>
  <si>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</si>
  <si>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</si>
  <si>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</si>
  <si>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</si>
  <si>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</si>
  <si>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</si>
  <si>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</si>
  <si>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</si>
  <si>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</si>
  <si>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</si>
  <si>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</si>
  <si>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</si>
  <si>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</si>
  <si>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</si>
  <si>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</si>
  <si>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</si>
  <si>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</si>
  <si>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</si>
  <si>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</si>
  <si>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</si>
  <si>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</si>
  <si>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</si>
  <si>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</si>
  <si>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</si>
  <si>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</si>
  <si>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</si>
  <si>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</si>
  <si>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</si>
  <si>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</si>
  <si>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</si>
  <si>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</si>
  <si>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</si>
  <si>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</si>
  <si>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</si>
  <si>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</si>
  <si>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</si>
  <si>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</si>
  <si>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</si>
  <si>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</si>
  <si>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</si>
  <si>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</si>
  <si>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</si>
  <si>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</si>
  <si>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</si>
  <si>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</si>
  <si>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</si>
  <si>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</si>
  <si>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</si>
  <si>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</si>
  <si>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</si>
  <si>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</si>
  <si>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</si>
  <si>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</si>
  <si>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</si>
  <si>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</si>
  <si>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</si>
  <si>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</si>
  <si>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</si>
  <si>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</si>
  <si>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</si>
  <si>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</si>
  <si>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</si>
  <si>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</si>
  <si>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</si>
  <si>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</si>
  <si>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</si>
  <si>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</si>
  <si>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</si>
  <si>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</si>
  <si>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</si>
  <si>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</si>
  <si>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</si>
  <si>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</si>
  <si>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</si>
  <si>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</si>
  <si>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</si>
  <si>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</si>
  <si>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</si>
  <si>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</si>
  <si>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</si>
  <si>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</si>
  <si>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</si>
  <si>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</si>
  <si>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</si>
  <si>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</si>
  <si>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</si>
  <si>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</si>
  <si>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</si>
  <si>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</si>
  <si>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</si>
  <si>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</si>
  <si>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</si>
  <si>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</si>
  <si>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</si>
  <si>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</si>
  <si>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</si>
  <si>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</si>
  <si>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</si>
  <si>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</si>
  <si>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</si>
  <si>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</si>
  <si>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</si>
  <si>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</si>
  <si>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</si>
  <si>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</si>
  <si>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</si>
  <si>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</si>
  <si>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</si>
  <si>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</si>
  <si>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</si>
  <si>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</si>
  <si>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</si>
  <si>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</si>
  <si>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</si>
  <si>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</si>
  <si>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</si>
  <si>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</si>
  <si>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</si>
  <si>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</si>
  <si>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</si>
  <si>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</si>
  <si>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</si>
  <si>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</si>
  <si>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</si>
  <si>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</si>
  <si>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</si>
  <si>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</si>
  <si>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</si>
  <si>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</si>
  <si>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</si>
  <si>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</si>
  <si>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</si>
  <si>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</si>
  <si>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</si>
  <si>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</si>
  <si>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</si>
  <si>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</si>
  <si>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</si>
  <si>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</si>
  <si>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</si>
  <si>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</si>
  <si>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</si>
  <si>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</si>
  <si>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</si>
  <si>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</si>
  <si>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</si>
  <si>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</si>
  <si>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</si>
  <si>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</si>
  <si>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</si>
  <si>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</si>
  <si>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</si>
  <si>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</si>
  <si>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</si>
  <si>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</si>
  <si>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</si>
  <si>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</si>
  <si>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</si>
  <si>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</si>
  <si>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</si>
  <si>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</si>
  <si>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</si>
  <si>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</si>
  <si>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</si>
  <si>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</si>
  <si>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</si>
  <si>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</si>
  <si>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</si>
  <si>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</si>
  <si>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</si>
  <si>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</si>
  <si>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</si>
  <si>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</si>
  <si>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</si>
  <si>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</si>
  <si>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</si>
  <si>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</si>
  <si>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</si>
  <si>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</si>
  <si>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</si>
  <si>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</si>
  <si>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</si>
  <si>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</si>
  <si>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</si>
  <si>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</si>
  <si>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</si>
  <si>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</si>
  <si>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</si>
  <si>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</si>
  <si>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</si>
  <si>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</si>
  <si>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</si>
  <si>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</si>
  <si>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</si>
  <si>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</si>
  <si>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</si>
  <si>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</si>
  <si>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</si>
  <si>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</si>
  <si>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</si>
  <si>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</si>
  <si>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</si>
  <si>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</si>
  <si>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</si>
  <si>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</si>
  <si>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</si>
  <si>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</si>
  <si>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</si>
  <si>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</si>
  <si>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</si>
  <si>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</si>
  <si>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</si>
  <si>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</si>
  <si>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</si>
  <si>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</si>
  <si>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</si>
  <si>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</si>
  <si>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</si>
  <si>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</si>
  <si>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</si>
  <si>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</si>
  <si>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</si>
  <si>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</si>
  <si>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</si>
  <si>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</si>
  <si>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</si>
  <si>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</si>
  <si>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</si>
  <si>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</si>
  <si>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</si>
  <si>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</si>
  <si>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</si>
  <si>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</si>
  <si>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</si>
  <si>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</si>
  <si>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</si>
  <si>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</si>
  <si>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</si>
  <si>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</si>
  <si>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</si>
  <si>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</si>
  <si>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</si>
  <si>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</si>
  <si>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</si>
  <si>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</si>
  <si>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</si>
  <si>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</si>
  <si>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</si>
  <si>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</si>
  <si>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</si>
  <si>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</si>
  <si>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</si>
  <si>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</si>
  <si>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</si>
  <si>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</si>
  <si>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</si>
  <si>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</si>
  <si>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</si>
  <si>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</si>
  <si>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</si>
  <si>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</si>
  <si>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</si>
  <si>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</si>
  <si>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</si>
  <si>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</si>
  <si>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</si>
  <si>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</si>
  <si>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</si>
  <si>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</si>
  <si>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</si>
  <si>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</si>
  <si>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</si>
  <si>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</si>
  <si>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</si>
  <si>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</si>
  <si>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</si>
  <si>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</si>
  <si>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</si>
  <si>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</si>
  <si>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</si>
  <si>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</si>
  <si>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</si>
  <si>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</si>
  <si>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</si>
  <si>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</si>
  <si>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</si>
  <si>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</si>
  <si>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</si>
  <si>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</si>
  <si>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</si>
  <si>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</si>
  <si>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</si>
  <si>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</si>
  <si>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</si>
  <si>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</si>
  <si>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</si>
  <si>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</si>
  <si>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</si>
  <si>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</si>
  <si>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</si>
  <si>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</si>
  <si>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</si>
  <si>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</si>
  <si>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</si>
  <si>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</si>
  <si>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</si>
  <si>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</si>
  <si>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</si>
  <si>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</si>
  <si>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</si>
  <si>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</si>
  <si>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</si>
  <si>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</si>
  <si>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</si>
  <si>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</si>
  <si>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</si>
  <si>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</si>
  <si>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</si>
  <si>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</si>
  <si>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</si>
  <si>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</si>
  <si>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</si>
  <si>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</si>
  <si>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</si>
  <si>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</si>
  <si>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</si>
  <si>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</si>
  <si>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</si>
  <si>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</si>
  <si>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</si>
  <si>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</si>
  <si>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</si>
  <si>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</si>
  <si>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</si>
  <si>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</si>
  <si>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</si>
  <si>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</si>
  <si>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</si>
  <si>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</si>
  <si>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</si>
  <si>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</si>
  <si>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</si>
  <si>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</si>
  <si>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</si>
  <si>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</si>
  <si>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</si>
  <si>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</si>
  <si>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</si>
  <si>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</si>
  <si>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</si>
  <si>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</si>
  <si>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</si>
  <si>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</si>
  <si>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</si>
  <si>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</si>
  <si>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</si>
  <si>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</si>
  <si>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</si>
  <si>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</si>
  <si>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</si>
  <si>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</si>
  <si>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</si>
  <si>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</si>
  <si>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</si>
  <si>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</si>
  <si>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</si>
  <si>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</si>
  <si>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</si>
  <si>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</si>
  <si>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</si>
  <si>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</si>
  <si>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</si>
  <si>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</si>
  <si>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</si>
  <si>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</si>
  <si>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</si>
  <si>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</si>
  <si>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</si>
  <si>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</si>
  <si>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</si>
  <si>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</si>
  <si>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</si>
  <si>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</si>
  <si>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</si>
  <si>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</si>
  <si>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</si>
  <si>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</si>
  <si>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</si>
  <si>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</si>
  <si>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</si>
  <si>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</si>
  <si>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</si>
  <si>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</si>
  <si>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</si>
  <si>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</si>
  <si>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</si>
  <si>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</si>
  <si>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</si>
  <si>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</si>
  <si>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</si>
  <si>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</si>
  <si>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</si>
  <si>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</si>
  <si>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</si>
  <si>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</si>
  <si>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</si>
  <si>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</si>
  <si>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</si>
  <si>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</si>
  <si>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</si>
  <si>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</si>
  <si>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</si>
  <si>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</si>
  <si>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</si>
  <si>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</si>
  <si>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</si>
  <si>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</si>
  <si>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</si>
  <si>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</si>
  <si>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</si>
  <si>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</si>
  <si>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</si>
  <si>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</si>
  <si>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</si>
  <si>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</si>
  <si>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</si>
  <si>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</si>
  <si>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</si>
  <si>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</si>
  <si>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</si>
  <si>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</si>
  <si>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</si>
  <si>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</si>
  <si>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</si>
  <si>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</si>
  <si>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</si>
  <si>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</si>
  <si>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</si>
  <si>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</si>
  <si>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</si>
  <si>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</si>
  <si>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</si>
  <si>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</si>
  <si>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</si>
  <si>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</si>
  <si>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</si>
  <si>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</si>
  <si>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</si>
  <si>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</si>
  <si>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</si>
  <si>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</si>
  <si>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</si>
  <si>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</si>
  <si>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</si>
  <si>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</si>
  <si>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</si>
  <si>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</si>
  <si>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</si>
  <si>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</si>
  <si>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</si>
  <si>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</si>
  <si>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</si>
  <si>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</si>
  <si>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</si>
  <si>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</si>
  <si>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</si>
  <si>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</si>
  <si>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</si>
  <si>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</si>
  <si>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</si>
  <si>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</si>
  <si>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</si>
  <si>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</si>
  <si>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</si>
  <si>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</si>
  <si>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</si>
  <si>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</si>
  <si>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</si>
  <si>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</si>
  <si>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</si>
  <si>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</si>
  <si>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</si>
  <si>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</si>
  <si>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</si>
  <si>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</si>
  <si>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</si>
  <si>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</si>
  <si>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</si>
  <si>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</si>
  <si>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</si>
  <si>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</si>
  <si>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</si>
  <si>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</si>
  <si>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</si>
  <si>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</si>
  <si>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</si>
  <si>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</si>
  <si>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</si>
  <si>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</si>
  <si>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</si>
  <si>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</si>
  <si>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</si>
  <si>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</si>
  <si>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</si>
  <si>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</si>
  <si>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</si>
  <si>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</si>
  <si>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</si>
  <si>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</si>
  <si>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</si>
  <si>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</si>
  <si>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</si>
  <si>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</si>
  <si>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</si>
  <si>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</si>
  <si>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</si>
  <si>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</si>
  <si>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</si>
  <si>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</si>
  <si>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</si>
  <si>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</si>
  <si>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</si>
  <si>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</si>
  <si>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</si>
  <si>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</si>
  <si>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</si>
  <si>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</si>
  <si>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</si>
  <si>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</si>
  <si>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</si>
  <si>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</si>
  <si>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</si>
  <si>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</si>
  <si>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</si>
  <si>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</si>
  <si>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</si>
  <si>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</si>
  <si>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</si>
  <si>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</si>
  <si>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</si>
  <si>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</si>
  <si>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</si>
  <si>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</si>
  <si>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</si>
  <si>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</si>
  <si>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</si>
  <si>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</si>
  <si>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</si>
  <si>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</si>
  <si>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</si>
  <si>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</si>
  <si>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</si>
  <si>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</si>
  <si>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</si>
  <si>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</si>
  <si>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</si>
  <si>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</si>
  <si>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</si>
  <si>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</si>
  <si>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</si>
  <si>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</si>
  <si>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</si>
  <si>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</si>
  <si>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</si>
  <si>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</si>
  <si>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</si>
  <si>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</si>
  <si>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</si>
  <si>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</si>
  <si>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</si>
  <si>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</si>
  <si>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</si>
  <si>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</si>
  <si>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</si>
  <si>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</si>
  <si>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</si>
  <si>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</si>
  <si>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</si>
  <si>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</si>
  <si>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</si>
  <si>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</si>
  <si>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</si>
  <si>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</si>
  <si>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</si>
  <si>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</si>
  <si>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</si>
  <si>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</si>
  <si>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</si>
  <si>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</si>
  <si>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</si>
  <si>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</si>
  <si>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</si>
  <si>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</si>
  <si>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</si>
  <si>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</si>
  <si>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</si>
  <si>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</si>
  <si>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</si>
  <si>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</si>
  <si>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</si>
  <si>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</si>
  <si>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</si>
  <si>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</si>
  <si>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</si>
  <si>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</si>
  <si>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</si>
  <si>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</si>
  <si>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</si>
  <si>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</si>
  <si>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</si>
  <si>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</si>
  <si>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</si>
  <si>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</si>
  <si>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</si>
  <si>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</si>
  <si>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</si>
  <si>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</si>
  <si>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</si>
  <si>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</si>
  <si>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</si>
  <si>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</si>
  <si>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</si>
  <si>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</si>
  <si>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</si>
  <si>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</si>
  <si>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</si>
  <si>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</si>
  <si>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</si>
  <si>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</si>
  <si>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</si>
  <si>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</si>
  <si>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</si>
  <si>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</si>
  <si>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</si>
  <si>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</si>
  <si>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</si>
  <si>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</si>
  <si>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</si>
  <si>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</si>
  <si>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</si>
  <si>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</si>
  <si>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</si>
  <si>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</si>
  <si>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</si>
  <si>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</si>
  <si>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</si>
  <si>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</si>
  <si>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</si>
  <si>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</si>
  <si>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</si>
  <si>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</si>
  <si>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</si>
  <si>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</si>
  <si>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</si>
  <si>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</si>
  <si>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</si>
  <si>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</si>
  <si>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</si>
  <si>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</si>
  <si>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</si>
  <si>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</si>
  <si>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</si>
  <si>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</si>
  <si>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</si>
  <si>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</si>
  <si>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</si>
  <si>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</si>
  <si>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</si>
  <si>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</si>
  <si>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</si>
  <si>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</si>
  <si>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</si>
  <si>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</si>
  <si>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</si>
  <si>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</si>
  <si>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</si>
  <si>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</si>
  <si>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</si>
  <si>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</si>
  <si>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</si>
  <si>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</si>
  <si>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</si>
  <si>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</si>
  <si>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</si>
  <si>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</si>
  <si>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</si>
  <si>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</si>
  <si>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</si>
  <si>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</si>
  <si>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</si>
  <si>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</si>
  <si>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</si>
  <si>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</si>
  <si>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</si>
  <si>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</si>
  <si>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</si>
  <si>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</si>
  <si>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</si>
  <si>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</si>
  <si>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</si>
  <si>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</si>
  <si>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</si>
  <si>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</si>
  <si>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</si>
  <si>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</si>
  <si>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</si>
  <si>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</si>
  <si>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</si>
  <si>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</si>
  <si>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</si>
  <si>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</si>
  <si>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</si>
  <si>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</si>
  <si>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</si>
  <si>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</si>
  <si>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</si>
  <si>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</si>
  <si>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</si>
  <si>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</si>
  <si>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</si>
  <si>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</si>
  <si>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</si>
  <si>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</si>
  <si>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</si>
  <si>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</si>
  <si>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</si>
  <si>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</si>
  <si>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</si>
  <si>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</si>
  <si>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</si>
  <si>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</si>
  <si>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</si>
  <si>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</si>
  <si>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</si>
  <si>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</si>
  <si>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</si>
  <si>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</si>
  <si>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</si>
  <si>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</si>
  <si>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</si>
  <si>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</si>
  <si>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</si>
  <si>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</si>
  <si>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</si>
  <si>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</si>
  <si>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</si>
  <si>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</si>
  <si>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</si>
  <si>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</si>
  <si>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</si>
  <si>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</si>
  <si>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</si>
  <si>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</si>
  <si>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</si>
  <si>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</si>
  <si>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</si>
  <si>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</si>
  <si>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</si>
  <si>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</si>
  <si>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</si>
  <si>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</si>
  <si>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</si>
  <si>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</si>
  <si>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</si>
  <si>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</si>
  <si>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</si>
  <si>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</si>
  <si>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</si>
  <si>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</si>
  <si>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</si>
  <si>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</si>
  <si>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</si>
  <si>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</si>
  <si>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</si>
  <si>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</si>
  <si>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</si>
  <si>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</si>
  <si>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</si>
  <si>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</si>
  <si>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</si>
  <si>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</si>
  <si>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</si>
  <si>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</si>
  <si>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</si>
  <si>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</si>
  <si>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</si>
  <si>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</si>
  <si>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</si>
  <si>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</si>
  <si>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</si>
  <si>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</si>
  <si>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</si>
  <si>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</si>
  <si>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</si>
  <si>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</si>
  <si>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</si>
  <si>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</si>
  <si>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</si>
  <si>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</si>
  <si>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</si>
  <si>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</si>
  <si>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</si>
  <si>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</si>
  <si>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</si>
  <si>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</si>
  <si>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</si>
  <si>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</si>
  <si>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</si>
  <si>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</si>
  <si>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</si>
  <si>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</si>
  <si>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</si>
  <si>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</si>
  <si>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</si>
  <si>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</si>
  <si>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</si>
  <si>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</si>
  <si>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</si>
  <si>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</si>
  <si>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</si>
  <si>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</si>
  <si>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</si>
  <si>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</si>
  <si>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</si>
  <si>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</si>
  <si>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</si>
  <si>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</si>
  <si>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</si>
  <si>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</si>
  <si>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</si>
  <si>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</si>
  <si>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</si>
  <si>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</si>
  <si>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</si>
  <si>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</si>
  <si>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</si>
  <si>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</si>
  <si>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</si>
  <si>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</si>
  <si>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</si>
  <si>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</si>
  <si>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</si>
  <si>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</si>
  <si>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</si>
  <si>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</si>
  <si>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</si>
  <si>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</si>
  <si>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</si>
  <si>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</si>
  <si>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</si>
  <si>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</si>
  <si>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</si>
  <si>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</si>
  <si>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</si>
  <si>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</si>
  <si>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</si>
  <si>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</si>
  <si>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</si>
  <si>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</si>
  <si>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</si>
  <si>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</si>
  <si>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</si>
  <si>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</si>
  <si>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</si>
  <si>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</si>
  <si>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</si>
  <si>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</si>
  <si>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</si>
  <si>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</si>
  <si>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</si>
  <si>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</si>
  <si>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</si>
  <si>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</si>
  <si>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</si>
  <si>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</si>
  <si>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</si>
  <si>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</si>
  <si>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</si>
  <si>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</si>
  <si>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</si>
  <si>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</si>
  <si>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</si>
  <si>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</si>
  <si>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</si>
  <si>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</si>
  <si>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</si>
  <si>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</si>
  <si>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</si>
  <si>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</si>
  <si>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</si>
  <si>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</si>
  <si>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</si>
  <si>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</si>
  <si>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</si>
  <si>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</si>
  <si>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</si>
  <si>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</si>
  <si>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</si>
  <si>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</si>
  <si>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</si>
  <si>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</si>
  <si>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</si>
  <si>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</si>
  <si>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</si>
  <si>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</si>
  <si>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</si>
  <si>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</si>
  <si>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</si>
  <si>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</si>
  <si>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</si>
  <si>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</si>
  <si>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</si>
  <si>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</si>
  <si>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</si>
  <si>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</si>
  <si>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</si>
  <si>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</si>
  <si>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</si>
  <si>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</si>
  <si>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</si>
  <si>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</si>
  <si>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</si>
  <si>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</si>
  <si>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</si>
  <si>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</si>
  <si>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</si>
  <si>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</si>
  <si>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</si>
  <si>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</si>
  <si>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</si>
  <si>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</si>
  <si>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</si>
  <si>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</si>
  <si>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</si>
  <si>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</si>
  <si>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</si>
  <si>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</si>
  <si>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</si>
  <si>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</si>
  <si>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</si>
  <si>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</si>
  <si>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</si>
  <si>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</si>
  <si>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</si>
  <si>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</si>
  <si>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</si>
  <si>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</si>
  <si>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</si>
  <si>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</si>
  <si>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</si>
  <si>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</si>
  <si>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</si>
  <si>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</si>
  <si>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</si>
  <si>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</si>
  <si>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</si>
  <si>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</si>
  <si>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</si>
  <si>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</si>
  <si>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</si>
  <si>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</si>
  <si>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</si>
  <si>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</si>
  <si>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</si>
  <si>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</si>
  <si>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</si>
  <si>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</si>
  <si>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</si>
  <si>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</si>
  <si>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</si>
  <si>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</si>
  <si>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</si>
  <si>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</si>
  <si>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</si>
  <si>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</si>
  <si>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</si>
  <si>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</si>
  <si>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</si>
  <si>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</si>
  <si>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</si>
  <si>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</si>
  <si>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</si>
  <si>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</si>
  <si>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</si>
  <si>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</si>
  <si>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</si>
  <si>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</si>
  <si>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</si>
  <si>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</si>
  <si>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</si>
  <si>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</si>
  <si>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</si>
  <si>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</si>
  <si>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</si>
  <si>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</si>
  <si>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</si>
  <si>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</si>
  <si>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</si>
  <si>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</si>
  <si>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</si>
  <si>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</si>
  <si>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</si>
  <si>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</si>
  <si>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</si>
  <si>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</si>
  <si>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</si>
  <si>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</si>
  <si>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</si>
  <si>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</si>
  <si>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</si>
  <si>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</si>
  <si>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</si>
  <si>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</si>
  <si>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</si>
  <si>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</si>
  <si>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</si>
  <si>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</si>
  <si>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</si>
  <si>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</si>
  <si>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</si>
  <si>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</si>
  <si>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</si>
  <si>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</si>
  <si>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</si>
  <si>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</si>
  <si>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</si>
  <si>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</si>
  <si>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</si>
  <si>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</si>
  <si>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</si>
  <si>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</si>
  <si>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</si>
  <si>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</si>
  <si>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</si>
  <si>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</si>
  <si>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</si>
  <si>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</si>
  <si>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</si>
  <si>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</si>
  <si>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</si>
  <si>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</si>
  <si>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</si>
  <si>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</si>
  <si>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</si>
  <si>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</si>
  <si>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</si>
  <si>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</si>
  <si>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</si>
  <si>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</si>
  <si>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</si>
  <si>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</si>
  <si>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</si>
  <si>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</si>
  <si>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</si>
  <si>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</si>
  <si>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</si>
  <si>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</si>
  <si>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</si>
  <si>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</si>
  <si>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</si>
  <si>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</si>
  <si>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</si>
  <si>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</si>
  <si>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</si>
  <si>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</si>
  <si>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</si>
  <si>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</si>
  <si>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</si>
  <si>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</si>
  <si>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</si>
  <si>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</si>
  <si>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</si>
  <si>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</si>
  <si>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</si>
  <si>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</si>
  <si>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</si>
  <si>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</si>
  <si>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</si>
  <si>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</si>
  <si>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</si>
  <si>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</si>
  <si>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</si>
  <si>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</si>
  <si>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</si>
  <si>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</si>
  <si>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</si>
  <si>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</si>
  <si>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</si>
  <si>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</si>
  <si>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</si>
  <si>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</si>
  <si>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</si>
  <si>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</si>
  <si>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</si>
  <si>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</si>
  <si>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</si>
  <si>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</si>
  <si>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</si>
  <si>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</si>
  <si>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</si>
  <si>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</si>
  <si>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</si>
  <si>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</si>
  <si>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</si>
  <si>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</si>
  <si>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</si>
  <si>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</si>
  <si>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</si>
  <si>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</si>
  <si>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</si>
  <si>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</si>
  <si>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</si>
  <si>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</si>
  <si>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</si>
  <si>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</si>
  <si>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</si>
  <si>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</si>
  <si>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</si>
  <si>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</si>
  <si>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</si>
  <si>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</si>
  <si>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</si>
  <si>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</si>
  <si>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</si>
  <si>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</si>
  <si>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</si>
  <si>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</si>
  <si>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</si>
  <si>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</si>
  <si>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</si>
  <si>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</si>
  <si>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</si>
  <si>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</si>
  <si>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</si>
  <si>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</si>
  <si>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</si>
  <si>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</si>
  <si>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</si>
  <si>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</si>
  <si>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</si>
  <si>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</si>
  <si>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</si>
  <si>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</si>
  <si>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</si>
  <si>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</si>
  <si>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</si>
  <si>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</si>
  <si>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</si>
  <si>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</si>
  <si>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</si>
  <si>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</si>
  <si>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</si>
  <si>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</si>
  <si>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</si>
  <si>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</si>
  <si>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</si>
  <si>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</si>
  <si>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</si>
  <si>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</si>
  <si>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</si>
  <si>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</si>
  <si>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</si>
  <si>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</si>
  <si>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</si>
  <si>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</si>
  <si>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</si>
  <si>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</si>
  <si>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</si>
  <si>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</si>
  <si>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</si>
  <si>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</si>
  <si>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</si>
  <si>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</si>
  <si>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</si>
  <si>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</si>
  <si>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</si>
  <si>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</si>
  <si>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</si>
  <si>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</si>
  <si>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</si>
  <si>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</si>
  <si>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</si>
  <si>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</si>
  <si>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</si>
  <si>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</si>
  <si>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</si>
  <si>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</si>
  <si>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</si>
  <si>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</si>
  <si>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</si>
  <si>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</si>
  <si>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</si>
  <si>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</si>
  <si>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</si>
  <si>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</si>
  <si>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</si>
  <si>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</si>
  <si>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</si>
  <si>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</si>
  <si>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</si>
  <si>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</si>
  <si>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</si>
  <si>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</si>
  <si>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</si>
  <si>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</si>
  <si>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</si>
  <si>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</si>
  <si>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</si>
  <si>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</si>
  <si>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</si>
  <si>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</si>
  <si>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</si>
  <si>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</si>
  <si>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</si>
  <si>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</si>
  <si>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</si>
  <si>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</si>
  <si>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</si>
  <si>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</si>
  <si>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</si>
  <si>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</si>
  <si>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</si>
  <si>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</si>
  <si>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</si>
  <si>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</si>
  <si>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</si>
  <si>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</si>
  <si>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</si>
  <si>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</si>
  <si>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</si>
  <si>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</si>
  <si>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</si>
  <si>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</si>
  <si>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</si>
  <si>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</si>
  <si>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</si>
  <si>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</si>
  <si>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</si>
  <si>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</si>
  <si>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</si>
  <si>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</si>
  <si>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</si>
  <si>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</si>
  <si>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</si>
  <si>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</si>
  <si>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</si>
  <si>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</si>
  <si>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</si>
  <si>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</si>
  <si>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</si>
  <si>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</si>
  <si>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</si>
  <si>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</si>
  <si>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</si>
  <si>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</si>
  <si>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</si>
  <si>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</si>
  <si>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</si>
  <si>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</si>
  <si>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</si>
  <si>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</si>
  <si>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</si>
  <si>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</si>
  <si>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</si>
  <si>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</si>
  <si>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</si>
  <si>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</si>
  <si>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</si>
  <si>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</si>
  <si>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</si>
  <si>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</si>
  <si>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</si>
  <si>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</si>
  <si>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</si>
  <si>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</si>
  <si>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</si>
  <si>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</si>
  <si>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</si>
  <si>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</si>
  <si>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</si>
  <si>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</si>
  <si>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</si>
  <si>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</si>
  <si>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</si>
  <si>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</si>
  <si>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</si>
  <si>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</si>
  <si>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</si>
  <si>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</si>
  <si>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</si>
  <si>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</si>
  <si>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</si>
  <si>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</si>
  <si>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</si>
  <si>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</si>
  <si>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</si>
  <si>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</si>
  <si>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</si>
  <si>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</si>
  <si>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</si>
  <si>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</si>
  <si>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</si>
  <si>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</si>
  <si>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</si>
  <si>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</si>
  <si>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</si>
  <si>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</si>
  <si>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</si>
  <si>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</si>
  <si>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</si>
  <si>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</si>
  <si>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</si>
  <si>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</si>
  <si>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</si>
  <si>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</si>
  <si>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</si>
  <si>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</si>
  <si>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</si>
  <si>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</si>
  <si>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</si>
  <si>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</si>
  <si>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</si>
  <si>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</si>
  <si>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</si>
  <si>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</si>
  <si>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</si>
  <si>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</si>
  <si>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</si>
  <si>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</si>
  <si>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</si>
  <si>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</si>
  <si>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</si>
  <si>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</si>
  <si>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</si>
  <si>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</si>
  <si>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</si>
  <si>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</si>
  <si>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</si>
  <si>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</si>
  <si>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</si>
  <si>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</si>
  <si>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</si>
  <si>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</si>
  <si>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</si>
  <si>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</si>
  <si>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</si>
  <si>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</si>
  <si>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</si>
  <si>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</si>
  <si>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</si>
  <si>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</si>
  <si>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</si>
  <si>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</si>
  <si>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</si>
  <si>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</si>
  <si>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</si>
  <si>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</si>
  <si>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</si>
  <si>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</si>
  <si>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</si>
  <si>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</si>
  <si>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</si>
  <si>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</si>
  <si>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</si>
  <si>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</si>
  <si>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</si>
  <si>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</si>
  <si>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</si>
  <si>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</si>
  <si>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</si>
  <si>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</si>
  <si>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</si>
  <si>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</si>
  <si>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</si>
  <si>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</si>
  <si>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</si>
  <si>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</si>
  <si>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</si>
  <si>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</si>
  <si>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</si>
  <si>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</si>
  <si>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</si>
  <si>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</si>
  <si>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</si>
  <si>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</si>
  <si>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</si>
  <si>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</si>
  <si>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</si>
  <si>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</si>
  <si>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</si>
  <si>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</si>
  <si>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</si>
  <si>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</si>
  <si>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</si>
  <si>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</si>
  <si>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</si>
  <si>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</si>
  <si>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</si>
  <si>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</si>
  <si>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</si>
  <si>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</si>
  <si>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</si>
  <si>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</si>
  <si>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</si>
  <si>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</si>
  <si>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</si>
  <si>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</si>
  <si>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</si>
  <si>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</si>
  <si>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</si>
  <si>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</si>
  <si>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</si>
  <si>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</si>
  <si>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</si>
  <si>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</si>
  <si>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</si>
  <si>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</si>
  <si>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</si>
  <si>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</si>
  <si>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</si>
  <si>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</si>
  <si>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</si>
  <si>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</si>
  <si>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</si>
  <si>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</si>
  <si>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</si>
  <si>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</si>
  <si>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</si>
  <si>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</si>
  <si>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</si>
  <si>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</si>
  <si>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</si>
  <si>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</si>
  <si>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</si>
  <si>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</si>
  <si>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</si>
  <si>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</si>
  <si>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</si>
  <si>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</si>
  <si>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</si>
  <si>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</si>
  <si>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</si>
  <si>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</si>
  <si>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</si>
  <si>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</si>
  <si>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</si>
  <si>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</si>
  <si>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</si>
  <si>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</si>
  <si>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</si>
  <si>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</si>
  <si>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</si>
  <si>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</si>
  <si>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</si>
  <si>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</si>
  <si>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</si>
  <si>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</si>
  <si>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</si>
  <si>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</si>
  <si>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</si>
  <si>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</si>
  <si>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</si>
  <si>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</si>
  <si>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</si>
  <si>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</si>
  <si>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</si>
  <si>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</si>
  <si>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</si>
  <si>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</si>
  <si>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</si>
  <si>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</si>
  <si>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</si>
  <si>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</si>
  <si>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</si>
  <si>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</si>
  <si>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</si>
  <si>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</si>
  <si>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</si>
  <si>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</si>
  <si>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</si>
  <si>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</si>
  <si>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</si>
  <si>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</si>
  <si>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</si>
  <si>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</si>
  <si>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</si>
  <si>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</si>
  <si>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</si>
  <si>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</si>
  <si>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</si>
  <si>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</si>
  <si>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</si>
  <si>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</si>
  <si>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</si>
  <si>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</si>
  <si>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</si>
  <si>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</si>
  <si>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</si>
  <si>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</si>
  <si>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</si>
  <si>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</si>
  <si>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</si>
  <si>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</si>
  <si>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</si>
  <si>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</si>
  <si>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</si>
  <si>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</si>
  <si>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</si>
  <si>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</si>
  <si>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</si>
  <si>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</si>
  <si>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</si>
  <si>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</si>
  <si>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</si>
  <si>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</si>
  <si>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</si>
  <si>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</si>
  <si>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</si>
  <si>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</si>
  <si>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</si>
  <si>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</si>
  <si>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</si>
  <si>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</si>
  <si>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</si>
  <si>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</si>
  <si>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</si>
  <si>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</si>
  <si>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</si>
  <si>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</si>
  <si>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</si>
  <si>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</si>
  <si>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</si>
  <si>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</si>
  <si>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</si>
  <si>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</si>
  <si>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</si>
  <si>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</si>
  <si>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</si>
  <si>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</si>
  <si>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</si>
  <si>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</si>
  <si>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</si>
  <si>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</si>
  <si>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</si>
  <si>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</si>
  <si>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</si>
  <si>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</si>
  <si>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</si>
  <si>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</si>
  <si>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</si>
  <si>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</si>
  <si>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</si>
  <si>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</si>
  <si>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</si>
  <si>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</si>
  <si>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</si>
  <si>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</si>
  <si>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</si>
  <si>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</si>
  <si>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</si>
  <si>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</si>
  <si>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</si>
  <si>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</si>
  <si>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</si>
  <si>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</si>
  <si>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</si>
  <si>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</si>
  <si>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</si>
  <si>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</si>
  <si>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</si>
  <si>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</si>
  <si>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</si>
  <si>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</si>
  <si>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</si>
  <si>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</si>
  <si>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</si>
  <si>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</si>
  <si>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</si>
  <si>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</si>
  <si>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</si>
  <si>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</si>
  <si>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</si>
  <si>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</si>
  <si>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</si>
  <si>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</si>
  <si>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</si>
  <si>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</si>
  <si>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</si>
  <si>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</si>
  <si>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</si>
  <si>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</si>
  <si>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</si>
  <si>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</si>
  <si>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</si>
  <si>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</si>
  <si>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</si>
  <si>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</si>
  <si>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</si>
  <si>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</si>
  <si>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</si>
  <si>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</si>
  <si>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</si>
  <si>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</si>
  <si>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</si>
  <si>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</si>
  <si>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</si>
  <si>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</si>
  <si>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</si>
  <si>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</si>
  <si>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</si>
  <si>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</si>
  <si>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</si>
  <si>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</si>
  <si>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</si>
  <si>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</si>
  <si>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</si>
  <si>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</si>
  <si>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</si>
  <si>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</si>
  <si>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</si>
  <si>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</si>
  <si>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</si>
  <si>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</si>
  <si>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</si>
  <si>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</si>
  <si>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</si>
  <si>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</si>
  <si>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</si>
  <si>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</si>
  <si>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</si>
  <si>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</si>
  <si>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</si>
  <si>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</si>
  <si>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</si>
  <si>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</si>
  <si>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</si>
  <si>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</si>
  <si>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</si>
  <si>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</si>
  <si>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</si>
  <si>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</si>
  <si>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</si>
  <si>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</si>
  <si>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</si>
  <si>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</si>
  <si>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</si>
  <si>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</si>
  <si>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</si>
  <si>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</si>
  <si>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</si>
  <si>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</si>
  <si>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</si>
  <si>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</si>
  <si>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</si>
  <si>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</si>
  <si>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</si>
  <si>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</si>
  <si>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</si>
  <si>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</si>
  <si>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</si>
  <si>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</si>
  <si>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</si>
  <si>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</si>
  <si>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</si>
  <si>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</si>
  <si>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</si>
  <si>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</si>
  <si>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</si>
  <si>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</si>
  <si>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</si>
  <si>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</si>
  <si>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</si>
  <si>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</si>
  <si>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</si>
  <si>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</si>
  <si>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</si>
  <si>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</si>
  <si>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</si>
  <si>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</si>
  <si>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</si>
  <si>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</si>
  <si>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</si>
  <si>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</si>
  <si>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</si>
  <si>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</si>
  <si>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</si>
  <si>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</si>
  <si>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</si>
  <si>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</si>
  <si>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</si>
  <si>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</si>
  <si>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</si>
  <si>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</si>
  <si>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</si>
  <si>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</si>
  <si>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</si>
  <si>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</si>
  <si>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</si>
  <si>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</si>
  <si>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</si>
  <si>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</si>
  <si>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</si>
  <si>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</si>
  <si>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</si>
  <si>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</si>
  <si>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</si>
  <si>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</si>
  <si>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</si>
  <si>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</si>
  <si>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</si>
  <si>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</si>
  <si>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</si>
  <si>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</si>
  <si>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</si>
  <si>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</si>
  <si>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</si>
  <si>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</si>
  <si>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</si>
  <si>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</si>
  <si>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</si>
  <si>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</si>
  <si>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</si>
  <si>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</si>
  <si>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</si>
  <si>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</si>
  <si>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</si>
  <si>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</si>
  <si>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</si>
  <si>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</si>
  <si>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</si>
  <si>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</si>
  <si>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</si>
  <si>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</si>
  <si>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</si>
  <si>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</si>
  <si>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</si>
  <si>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</si>
  <si>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</si>
  <si>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</si>
  <si>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</si>
  <si>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</si>
  <si>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</si>
  <si>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</si>
  <si>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</si>
  <si>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</si>
  <si>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</si>
  <si>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</si>
  <si>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</si>
  <si>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</si>
  <si>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</si>
  <si>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</si>
  <si>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</si>
  <si>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</si>
  <si>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</si>
  <si>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</si>
  <si>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</si>
  <si>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</si>
  <si>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</si>
  <si>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</si>
  <si>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</si>
  <si>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</si>
  <si>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</si>
  <si>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</si>
  <si>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</si>
  <si>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</si>
  <si>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</si>
  <si>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</si>
  <si>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</si>
  <si>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</si>
  <si>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</si>
  <si>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</si>
  <si>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</si>
  <si>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</si>
  <si>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</si>
  <si>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</si>
  <si>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</si>
  <si>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</si>
  <si>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</si>
  <si>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</si>
  <si>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</si>
  <si>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</si>
  <si>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</si>
  <si>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</si>
  <si>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</si>
  <si>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</si>
  <si>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</si>
  <si>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</si>
  <si>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</si>
  <si>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</si>
  <si>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</si>
  <si>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</si>
  <si>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</si>
  <si>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</si>
  <si>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</si>
  <si>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</si>
  <si>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</si>
  <si>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</si>
  <si>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</si>
  <si>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</si>
  <si>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</si>
  <si>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</si>
  <si>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</si>
  <si>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</si>
  <si>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</si>
  <si>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</si>
  <si>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</si>
  <si>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</si>
  <si>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</si>
  <si>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</si>
  <si>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</si>
  <si>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</si>
  <si>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</si>
  <si>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</si>
  <si>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</si>
  <si>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</si>
  <si>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</si>
  <si>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</si>
  <si>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</si>
  <si>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</si>
  <si>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</si>
  <si>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</si>
  <si>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</si>
  <si>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</si>
  <si>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</si>
  <si>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</si>
  <si>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</si>
  <si>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</si>
  <si>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</si>
  <si>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</si>
  <si>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</si>
  <si>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</si>
  <si>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</si>
  <si>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</si>
  <si>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</si>
  <si>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</si>
  <si>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</si>
  <si>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</si>
  <si>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</si>
  <si>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</si>
  <si>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</si>
  <si>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</si>
  <si>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</si>
  <si>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</si>
  <si>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</si>
  <si>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</si>
  <si>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</si>
  <si>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</si>
  <si>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</si>
  <si>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</si>
  <si>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</si>
  <si>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</si>
  <si>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</si>
  <si>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</si>
  <si>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</si>
  <si>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</si>
  <si>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</si>
  <si>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</si>
  <si>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</si>
  <si>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</si>
  <si>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</si>
  <si>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</si>
  <si>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</si>
  <si>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</si>
  <si>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</si>
  <si>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</si>
  <si>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</si>
  <si>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</si>
  <si>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</si>
  <si>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</si>
  <si>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</si>
  <si>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</si>
  <si>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</si>
  <si>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</si>
  <si>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</si>
  <si>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</si>
  <si>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</si>
  <si>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</si>
  <si>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</si>
  <si>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</si>
  <si>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</si>
  <si>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</si>
  <si>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</si>
  <si>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</si>
  <si>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</si>
  <si>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</si>
  <si>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</si>
  <si>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</si>
  <si>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</si>
  <si>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</si>
  <si>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</si>
  <si>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</si>
  <si>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</si>
  <si>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</si>
  <si>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</si>
  <si>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</si>
  <si>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</si>
  <si>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</si>
  <si>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</si>
  <si>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</si>
  <si>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</si>
  <si>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</si>
  <si>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</si>
  <si>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</si>
  <si>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</si>
  <si>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</si>
  <si>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</si>
  <si>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</si>
  <si>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</si>
  <si>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</si>
  <si>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</si>
  <si>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</si>
  <si>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</si>
  <si>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</si>
  <si>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</si>
  <si>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</si>
  <si>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</si>
  <si>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</si>
  <si>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</si>
  <si>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</si>
  <si>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</si>
  <si>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</si>
  <si>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</si>
  <si>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</si>
  <si>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</si>
  <si>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</si>
  <si>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</si>
  <si>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</si>
  <si>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</si>
  <si>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</si>
  <si>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</si>
  <si>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</si>
  <si>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</si>
  <si>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</si>
  <si>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</si>
  <si>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</si>
  <si>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</si>
  <si>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</si>
  <si>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</si>
  <si>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</si>
  <si>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</si>
  <si>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</si>
  <si>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</si>
  <si>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</si>
  <si>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</si>
  <si>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</si>
  <si>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</si>
  <si>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</si>
  <si>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</si>
  <si>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</si>
  <si>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</si>
  <si>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</si>
  <si>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</si>
  <si>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</si>
  <si>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</si>
  <si>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</si>
  <si>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</si>
  <si>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</si>
  <si>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</si>
  <si>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</si>
  <si>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</si>
  <si>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</si>
  <si>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</si>
  <si>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</si>
  <si>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</si>
  <si>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</si>
  <si>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</si>
  <si>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</si>
  <si>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</si>
  <si>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</si>
  <si>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</si>
  <si>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</si>
  <si>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</si>
  <si>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</si>
  <si>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</si>
  <si>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</si>
  <si>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</si>
  <si>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</si>
  <si>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</si>
  <si>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</si>
  <si>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</si>
  <si>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</si>
  <si>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</si>
  <si>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</si>
  <si>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</si>
  <si>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</si>
  <si>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</si>
  <si>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</si>
  <si>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</si>
  <si>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</si>
  <si>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</si>
  <si>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</si>
  <si>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</si>
  <si>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</si>
  <si>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</si>
  <si>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</si>
  <si>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</si>
  <si>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</si>
  <si>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</si>
  <si>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</si>
  <si>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</si>
  <si>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</si>
  <si>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</si>
  <si>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</si>
  <si>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</si>
  <si>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</si>
  <si>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</si>
  <si>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</si>
  <si>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</si>
  <si>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</si>
  <si>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</si>
  <si>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</si>
  <si>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</si>
  <si>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</si>
  <si>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</si>
  <si>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</si>
  <si>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</si>
  <si>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</si>
  <si>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</si>
  <si>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</si>
  <si>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</si>
  <si>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</si>
  <si>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</si>
  <si>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</si>
  <si>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</si>
  <si>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</si>
  <si>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</si>
  <si>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</si>
  <si>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</si>
  <si>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</si>
  <si>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</si>
  <si>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</si>
  <si>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</si>
  <si>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</si>
  <si>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</si>
  <si>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</si>
  <si>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</si>
  <si>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</si>
  <si>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</si>
  <si>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</si>
  <si>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</si>
  <si>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</si>
  <si>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</si>
  <si>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</si>
  <si>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</si>
  <si>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</si>
  <si>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</si>
  <si>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</si>
  <si>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</si>
  <si>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</si>
  <si>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</si>
  <si>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</si>
  <si>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</si>
  <si>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</si>
  <si>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</si>
  <si>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</si>
  <si>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</si>
  <si>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</si>
  <si>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</si>
  <si>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</si>
  <si>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</si>
  <si>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</si>
  <si>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</si>
  <si>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</si>
  <si>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</si>
  <si>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</si>
  <si>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</si>
  <si>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</si>
  <si>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</si>
  <si>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</si>
  <si>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</si>
  <si>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</si>
  <si>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</si>
  <si>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</si>
  <si>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</si>
  <si>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</si>
  <si>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</si>
  <si>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</si>
  <si>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</si>
  <si>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</si>
  <si>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</si>
  <si>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</si>
  <si>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</si>
  <si>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</si>
  <si>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</si>
  <si>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</si>
  <si>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</si>
  <si>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</si>
  <si>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</si>
  <si>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</si>
  <si>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</si>
  <si>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</si>
  <si>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</si>
  <si>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</si>
  <si>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</si>
  <si>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</si>
  <si>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</si>
  <si>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</si>
  <si>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</si>
  <si>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</si>
  <si>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</si>
  <si>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</si>
  <si>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</si>
  <si>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</si>
  <si>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</si>
  <si>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</si>
  <si>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</si>
  <si>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</si>
  <si>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</si>
  <si>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</si>
  <si>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</si>
  <si>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</si>
  <si>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</si>
  <si>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</si>
  <si>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</si>
  <si>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</si>
  <si>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</si>
  <si>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</si>
  <si>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</si>
  <si>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</si>
  <si>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</si>
  <si>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</si>
  <si>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</si>
  <si>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</si>
  <si>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</si>
  <si>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</si>
  <si>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</si>
  <si>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</si>
  <si>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</si>
  <si>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</si>
  <si>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</si>
  <si>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</si>
  <si>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</si>
  <si>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</si>
  <si>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</si>
  <si>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</si>
  <si>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</si>
  <si>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</si>
  <si>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</si>
  <si>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</si>
  <si>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</si>
  <si>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</si>
  <si>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</si>
  <si>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</si>
  <si>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</si>
  <si>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</si>
  <si>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</si>
  <si>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</si>
  <si>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</si>
  <si>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</si>
  <si>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</si>
  <si>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</si>
  <si>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</si>
  <si>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</si>
  <si>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</si>
  <si>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</si>
  <si>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</si>
  <si>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</si>
  <si>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</si>
  <si>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</si>
  <si>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</si>
  <si>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</si>
  <si>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</si>
  <si>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</si>
  <si>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</si>
  <si>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</si>
  <si>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</si>
  <si>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</si>
  <si>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</si>
  <si>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</si>
  <si>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</si>
  <si>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</si>
  <si>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</si>
  <si>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</si>
  <si>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</si>
  <si>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</si>
  <si>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</si>
  <si>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</si>
  <si>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</si>
  <si>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</si>
  <si>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</si>
  <si>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</si>
  <si>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</si>
  <si>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</si>
  <si>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</si>
  <si>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</si>
  <si>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</si>
  <si>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</si>
  <si>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</si>
  <si>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</si>
  <si>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</si>
  <si>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</si>
  <si>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</si>
  <si>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</si>
  <si>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</si>
  <si>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</si>
  <si>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</si>
  <si>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</si>
  <si>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</si>
  <si>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</si>
  <si>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</si>
  <si>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</si>
  <si>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</si>
  <si>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</si>
  <si>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</si>
  <si>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</si>
  <si>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</si>
  <si>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</si>
  <si>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</si>
  <si>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</si>
  <si>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</si>
  <si>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</si>
  <si>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</si>
  <si>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</si>
  <si>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</si>
  <si>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</si>
  <si>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</si>
  <si>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</si>
  <si>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</si>
  <si>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</si>
  <si>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</si>
  <si>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</si>
  <si>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</si>
  <si>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</si>
  <si>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</si>
  <si>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</si>
  <si>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</si>
  <si>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</si>
  <si>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</si>
  <si>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</si>
  <si>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</si>
  <si>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</si>
  <si>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</si>
  <si>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</si>
  <si>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</si>
  <si>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</si>
  <si>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</si>
  <si>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</si>
  <si>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</si>
  <si>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</si>
  <si>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</si>
  <si>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</si>
  <si>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</si>
  <si>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</si>
  <si>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</si>
  <si>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</si>
  <si>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</si>
  <si>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</si>
  <si>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</si>
  <si>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</si>
  <si>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</si>
  <si>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</si>
  <si>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</si>
  <si>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</si>
  <si>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</si>
  <si>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</si>
  <si>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</si>
  <si>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</si>
  <si>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</si>
  <si>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</si>
  <si>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</si>
  <si>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</si>
  <si>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</si>
  <si>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</si>
  <si>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</si>
  <si>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</si>
  <si>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</si>
  <si>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</si>
  <si>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</si>
  <si>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</si>
  <si>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</si>
  <si>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</si>
  <si>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</si>
  <si>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</si>
  <si>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</si>
  <si>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</si>
  <si>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</si>
  <si>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</si>
  <si>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</si>
  <si>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</si>
  <si>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</si>
  <si>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</si>
  <si>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</si>
  <si>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</si>
  <si>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</si>
  <si>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</si>
  <si>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</si>
  <si>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</si>
  <si>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</si>
  <si>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</si>
  <si>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</si>
  <si>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</si>
  <si>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</si>
  <si>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</si>
  <si>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</si>
  <si>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</si>
  <si>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</si>
  <si>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</si>
  <si>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</si>
  <si>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</si>
  <si>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</si>
  <si>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</si>
  <si>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</si>
  <si>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</si>
  <si>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</si>
  <si>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</si>
  <si>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</si>
  <si>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</si>
  <si>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</si>
  <si>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</si>
  <si>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</si>
  <si>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</si>
  <si>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</si>
  <si>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</si>
  <si>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</si>
  <si>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</si>
  <si>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</si>
  <si>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</si>
  <si>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</si>
  <si>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</si>
  <si>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</si>
  <si>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</si>
  <si>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</si>
  <si>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</si>
  <si>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</si>
  <si>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</si>
  <si>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</si>
  <si>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</si>
  <si>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</si>
  <si>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</si>
  <si>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</si>
  <si>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</si>
  <si>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</si>
  <si>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</si>
  <si>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</si>
  <si>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</si>
  <si>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</si>
  <si>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</si>
  <si>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</si>
  <si>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</si>
  <si>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</si>
  <si>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</si>
  <si>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</si>
  <si>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</si>
  <si>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</si>
  <si>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</si>
  <si>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</si>
  <si>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</si>
  <si>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</si>
  <si>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</si>
  <si>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</si>
  <si>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</si>
  <si>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</si>
  <si>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</si>
  <si>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</si>
  <si>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</si>
  <si>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</si>
  <si>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</si>
  <si>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</si>
  <si>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</si>
  <si>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</si>
  <si>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</si>
  <si>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</si>
  <si>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</si>
  <si>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</si>
  <si>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</si>
  <si>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</si>
  <si>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</si>
  <si>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</si>
  <si>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</si>
  <si>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</si>
  <si>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</si>
  <si>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</si>
  <si>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</si>
  <si>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</si>
  <si>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</si>
  <si>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</si>
  <si>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</si>
  <si>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</si>
  <si>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</si>
  <si>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</si>
  <si>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</si>
  <si>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</si>
  <si>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</si>
  <si>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</si>
  <si>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</si>
  <si>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</si>
  <si>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</si>
  <si>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</si>
  <si>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</si>
  <si>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</si>
  <si>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</si>
  <si>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</si>
  <si>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</si>
  <si>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</si>
  <si>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</si>
  <si>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</si>
  <si>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</si>
  <si>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</si>
  <si>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</si>
  <si>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</si>
  <si>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</si>
  <si>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</si>
  <si>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</si>
  <si>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</si>
  <si>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</si>
  <si>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</si>
  <si>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</si>
  <si>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</si>
  <si>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</si>
  <si>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</si>
  <si>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</si>
  <si>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</si>
  <si>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</si>
  <si>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</si>
  <si>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</si>
  <si>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</si>
  <si>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</si>
  <si>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</si>
  <si>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</si>
  <si>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</si>
  <si>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</si>
  <si>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</si>
  <si>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</si>
  <si>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</si>
  <si>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</si>
  <si>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</si>
  <si>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</si>
  <si>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</si>
  <si>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</si>
  <si>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</si>
  <si>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</si>
  <si>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</si>
  <si>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</si>
  <si>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</si>
  <si>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</si>
  <si>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</si>
  <si>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</si>
  <si>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</si>
  <si>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</si>
  <si>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</si>
  <si>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</si>
  <si>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</si>
  <si>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</si>
  <si>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</si>
  <si>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</si>
  <si>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</si>
  <si>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</si>
  <si>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</si>
  <si>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</si>
  <si>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</si>
  <si>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</si>
  <si>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</si>
  <si>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</si>
  <si>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</si>
  <si>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</si>
  <si>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</si>
  <si>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</si>
  <si>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</si>
  <si>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</si>
  <si>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</si>
  <si>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</si>
  <si>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</si>
  <si>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</si>
  <si>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</si>
  <si>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</si>
  <si>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</si>
  <si>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</si>
  <si>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</si>
  <si>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</si>
  <si>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</si>
  <si>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</si>
  <si>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</si>
  <si>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</si>
  <si>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</si>
  <si>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</si>
  <si>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</si>
  <si>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</si>
  <si>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</si>
  <si>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</si>
  <si>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</si>
  <si>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</si>
  <si>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</si>
  <si>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</si>
  <si>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</si>
  <si>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</si>
  <si>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</si>
  <si>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</si>
  <si>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</si>
  <si>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</si>
  <si>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</si>
  <si>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</si>
  <si>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</si>
  <si>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</si>
  <si>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</si>
  <si>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</si>
  <si>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</si>
  <si>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</si>
  <si>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</si>
  <si>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</si>
  <si>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</si>
  <si>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</si>
  <si>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</si>
  <si>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</si>
  <si>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</si>
  <si>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</si>
  <si>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</si>
  <si>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</si>
  <si>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</si>
  <si>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</si>
  <si>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</si>
  <si>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</si>
  <si>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</si>
  <si>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</si>
  <si>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</si>
  <si>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</si>
  <si>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</si>
  <si>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</si>
  <si>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</si>
  <si>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</si>
  <si>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</si>
  <si>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</si>
  <si>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</si>
  <si>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</si>
  <si>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</si>
  <si>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</si>
  <si>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</si>
  <si>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</si>
  <si>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</si>
  <si>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</si>
  <si>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</si>
  <si>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</si>
  <si>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</si>
  <si>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</si>
  <si>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</si>
  <si>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</si>
  <si>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</si>
  <si>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</si>
  <si>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</si>
  <si>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</si>
  <si>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</si>
  <si>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</si>
  <si>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</si>
  <si>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</si>
  <si>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</si>
  <si>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</si>
  <si>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</si>
  <si>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</si>
  <si>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</si>
  <si>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</si>
  <si>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</si>
  <si>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</si>
  <si>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</si>
  <si>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</si>
  <si>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</si>
  <si>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</si>
  <si>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</si>
  <si>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</si>
  <si>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</si>
  <si>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</si>
  <si>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</si>
  <si>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</si>
  <si>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</si>
  <si>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</si>
  <si>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</si>
  <si>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</si>
  <si>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</si>
  <si>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</si>
  <si>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</si>
  <si>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</si>
  <si>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</si>
  <si>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</si>
  <si>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</si>
  <si>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</si>
  <si>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</si>
  <si>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</si>
  <si>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</si>
  <si>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</si>
  <si>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</si>
  <si>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</si>
  <si>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</si>
  <si>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</si>
  <si>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</si>
  <si>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</si>
  <si>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</si>
  <si>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</si>
  <si>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</si>
  <si>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</si>
  <si>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</si>
  <si>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</si>
  <si>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</si>
  <si>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</si>
  <si>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</si>
  <si>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</si>
  <si>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</si>
  <si>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</si>
  <si>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</si>
  <si>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</si>
  <si>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</si>
  <si>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</si>
  <si>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</si>
  <si>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</si>
  <si>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</si>
  <si>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</si>
  <si>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</si>
  <si>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</si>
  <si>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</si>
  <si>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</si>
  <si>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</si>
  <si>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</si>
  <si>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</si>
  <si>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</si>
  <si>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</si>
  <si>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</si>
  <si>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</si>
  <si>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</si>
  <si>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</si>
  <si>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</si>
  <si>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</si>
  <si>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</si>
  <si>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</si>
  <si>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</si>
  <si>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</si>
  <si>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</si>
  <si>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</si>
  <si>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</si>
  <si>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</si>
  <si>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</si>
  <si>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</si>
  <si>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</si>
  <si>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</si>
  <si>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</si>
  <si>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</si>
  <si>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</si>
  <si>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</si>
  <si>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</si>
  <si>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</si>
  <si>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</si>
  <si>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</si>
  <si>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</si>
  <si>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</si>
  <si>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</si>
  <si>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</si>
  <si>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</si>
  <si>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</si>
  <si>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</si>
  <si>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</si>
  <si>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</si>
  <si>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</si>
  <si>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</si>
  <si>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</si>
  <si>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</si>
  <si>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</si>
  <si>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</si>
  <si>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</si>
  <si>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</si>
  <si>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</si>
  <si>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</si>
  <si>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</si>
  <si>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</si>
  <si>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</si>
  <si>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</si>
  <si>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</si>
  <si>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</si>
  <si>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</si>
  <si>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</si>
  <si>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</si>
  <si>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</si>
  <si>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</si>
  <si>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</si>
  <si>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</si>
  <si>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</si>
  <si>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</si>
  <si>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</si>
  <si>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</si>
  <si>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</si>
  <si>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</si>
  <si>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</si>
  <si>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</si>
  <si>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</si>
  <si>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</si>
  <si>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</si>
  <si>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</si>
  <si>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</si>
  <si>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</si>
  <si>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</si>
  <si>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</si>
  <si>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</si>
  <si>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</si>
  <si>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</si>
  <si>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</si>
  <si>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</si>
  <si>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</si>
  <si>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</si>
  <si>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</si>
  <si>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</si>
  <si>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</si>
  <si>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</si>
  <si>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</si>
  <si>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</si>
  <si>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</si>
  <si>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</si>
  <si>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</si>
  <si>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</si>
  <si>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</si>
  <si>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</si>
  <si>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</si>
  <si>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</si>
  <si>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</si>
  <si>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</si>
  <si>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</si>
  <si>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</si>
  <si>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</si>
  <si>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</si>
  <si>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</si>
  <si>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</si>
  <si>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</si>
  <si>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</si>
  <si>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</si>
  <si>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</si>
  <si>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</si>
  <si>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</si>
  <si>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</si>
  <si>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</si>
  <si>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</si>
  <si>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</si>
  <si>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</si>
  <si>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</si>
  <si>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</si>
  <si>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</si>
  <si>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</si>
  <si>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</si>
  <si>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</si>
  <si>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</si>
  <si>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</si>
  <si>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</si>
  <si>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</si>
  <si>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</si>
  <si>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</si>
  <si>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</si>
  <si>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</si>
  <si>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</si>
  <si>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</si>
  <si>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</si>
  <si>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</si>
  <si>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</si>
  <si>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</si>
  <si>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</si>
  <si>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</si>
  <si>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</si>
  <si>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</si>
  <si>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</si>
  <si>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</si>
  <si>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</si>
  <si>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</si>
  <si>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</si>
  <si>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</si>
  <si>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</si>
  <si>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</si>
  <si>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</si>
  <si>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</si>
  <si>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</si>
  <si>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</si>
  <si>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</si>
  <si>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</si>
  <si>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</si>
  <si>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</si>
  <si>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</si>
  <si>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</si>
  <si>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</si>
  <si>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</si>
  <si>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</si>
  <si>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</si>
  <si>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</si>
  <si>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</si>
  <si>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</si>
  <si>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</si>
  <si>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</si>
  <si>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</si>
  <si>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</si>
  <si>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</si>
  <si>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</si>
  <si>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</si>
  <si>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</si>
  <si>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</si>
  <si>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</si>
  <si>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</si>
  <si>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</si>
  <si>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</si>
  <si>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</si>
  <si>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</si>
  <si>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</si>
  <si>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</si>
  <si>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</si>
  <si>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</si>
  <si>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</si>
  <si>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</si>
  <si>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</si>
  <si>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</si>
  <si>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</si>
  <si>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</si>
  <si>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</si>
  <si>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</si>
  <si>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</si>
  <si>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</si>
  <si>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</si>
  <si>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</si>
  <si>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</si>
  <si>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</si>
  <si>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</si>
  <si>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</si>
  <si>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</si>
  <si>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</si>
  <si>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</si>
  <si>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</si>
  <si>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</si>
  <si>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</si>
  <si>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</si>
  <si>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</si>
  <si>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</si>
  <si>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</si>
  <si>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</si>
  <si>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</si>
  <si>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</si>
  <si>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</si>
  <si>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</si>
  <si>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</si>
  <si>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</si>
  <si>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</si>
  <si>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</si>
  <si>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</si>
  <si>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</si>
  <si>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</si>
  <si>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</si>
  <si>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</si>
  <si>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</si>
  <si>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</si>
  <si>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</si>
  <si>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</si>
  <si>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</si>
  <si>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</si>
  <si>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</si>
  <si>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</si>
  <si>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</si>
  <si>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</si>
  <si>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</si>
  <si>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</si>
  <si>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</si>
  <si>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</si>
  <si>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</si>
  <si>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</si>
  <si>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</si>
  <si>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</si>
  <si>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</si>
  <si>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</si>
  <si>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</si>
  <si>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</si>
  <si>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</si>
  <si>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</si>
  <si>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</si>
  <si>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</si>
  <si>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</si>
  <si>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</si>
  <si>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</si>
  <si>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</si>
  <si>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</si>
  <si>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</si>
  <si>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</si>
  <si>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</si>
  <si>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</si>
  <si>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</si>
  <si>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</si>
  <si>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</si>
  <si>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</si>
  <si>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</si>
  <si>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</si>
  <si>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</si>
  <si>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</si>
  <si>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</si>
  <si>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</si>
  <si>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</si>
  <si>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</si>
  <si>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</si>
  <si>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</si>
  <si>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</si>
  <si>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</si>
  <si>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</si>
  <si>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</si>
  <si>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</si>
  <si>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</si>
  <si>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</si>
  <si>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</si>
  <si>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</si>
  <si>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</si>
  <si>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</si>
  <si>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</si>
  <si>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</si>
  <si>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</si>
  <si>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</si>
  <si>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</si>
  <si>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</si>
  <si>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</si>
  <si>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</si>
  <si>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</si>
  <si>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</si>
  <si>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</si>
  <si>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</si>
  <si>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</si>
  <si>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</si>
  <si>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</si>
  <si>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</si>
  <si>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</si>
  <si>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</si>
  <si>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</si>
  <si>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</si>
  <si>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</si>
  <si>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</si>
  <si>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</si>
  <si>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</si>
  <si>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</si>
  <si>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</si>
  <si>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</si>
  <si>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</si>
  <si>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</si>
  <si>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</si>
  <si>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</si>
  <si>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</si>
  <si>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</si>
  <si>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</si>
  <si>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</si>
  <si>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</si>
  <si>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</si>
  <si>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</si>
  <si>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</si>
  <si>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</si>
  <si>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</si>
  <si>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</si>
  <si>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</si>
  <si>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</si>
  <si>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</si>
  <si>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</si>
  <si>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</si>
  <si>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</si>
  <si>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</si>
  <si>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</si>
  <si>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</si>
  <si>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</si>
  <si>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</si>
  <si>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</si>
  <si>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</si>
  <si>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</si>
  <si>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</si>
  <si>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</si>
  <si>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</si>
  <si>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</si>
  <si>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</si>
  <si>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</si>
  <si>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</si>
  <si>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</si>
  <si>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</si>
  <si>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</si>
  <si>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</si>
  <si>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</si>
  <si>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</si>
  <si>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</si>
  <si>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</si>
  <si>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</si>
  <si>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</si>
  <si>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</si>
  <si>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</si>
  <si>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</si>
  <si>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</si>
  <si>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</si>
  <si>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</si>
  <si>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</si>
  <si>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</si>
  <si>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</si>
  <si>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</si>
  <si>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</si>
  <si>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</si>
  <si>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</si>
  <si>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</si>
  <si>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</si>
  <si>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</si>
  <si>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</si>
  <si>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</si>
  <si>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</si>
  <si>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</si>
  <si>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</si>
  <si>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</si>
  <si>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</si>
  <si>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</si>
  <si>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</si>
  <si>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</si>
  <si>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</si>
  <si>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</si>
  <si>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</si>
  <si>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</si>
  <si>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</si>
  <si>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</si>
  <si>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</si>
  <si>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</si>
  <si>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</si>
  <si>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</si>
  <si>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</si>
  <si>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</si>
  <si>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</si>
  <si>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</si>
  <si>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</si>
  <si>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</si>
  <si>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</si>
  <si>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</si>
  <si>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</si>
  <si>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</si>
  <si>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</si>
  <si>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</si>
  <si>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</si>
  <si>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</si>
  <si>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</si>
  <si>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</si>
  <si>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</si>
  <si>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</si>
  <si>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</si>
  <si>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</si>
  <si>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</si>
  <si>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</si>
  <si>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</si>
  <si>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</si>
  <si>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</si>
  <si>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</si>
  <si>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</si>
  <si>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</si>
  <si>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</si>
  <si>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</si>
  <si>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</si>
  <si>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</si>
  <si>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</si>
  <si>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</si>
  <si>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</si>
  <si>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</si>
  <si>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</si>
  <si>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</si>
  <si>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</si>
  <si>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</si>
  <si>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</si>
  <si>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</si>
  <si>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</si>
  <si>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</si>
  <si>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</si>
  <si>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</si>
  <si>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</si>
  <si>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</si>
  <si>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</si>
  <si>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</si>
  <si>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</si>
  <si>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</si>
  <si>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</si>
  <si>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</si>
  <si>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</si>
  <si>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</si>
  <si>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</si>
  <si>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</si>
  <si>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</si>
  <si>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</si>
  <si>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</si>
  <si>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</si>
  <si>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</si>
  <si>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</si>
  <si>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</si>
  <si>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</si>
  <si>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</si>
  <si>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</si>
  <si>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</si>
  <si>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</si>
  <si>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</si>
  <si>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</si>
  <si>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</si>
  <si>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</si>
  <si>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</si>
  <si>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</si>
  <si>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</si>
  <si>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</si>
  <si>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</si>
  <si>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</si>
  <si>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</si>
  <si>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</si>
  <si>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</si>
  <si>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</si>
  <si>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</si>
  <si>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</si>
  <si>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</si>
  <si>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</si>
  <si>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</si>
  <si>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</si>
  <si>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</si>
  <si>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</si>
  <si>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</si>
  <si>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</si>
  <si>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</si>
  <si>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</si>
  <si>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</si>
  <si>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</si>
  <si>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</si>
  <si>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</si>
  <si>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</si>
  <si>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</si>
  <si>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</si>
  <si>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</si>
  <si>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</si>
  <si>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</si>
  <si>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</si>
  <si>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</si>
  <si>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</si>
  <si>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</si>
  <si>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</si>
  <si>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</si>
  <si>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</si>
  <si>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</si>
  <si>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</si>
  <si>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</si>
  <si>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</si>
  <si>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</si>
  <si>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</si>
  <si>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</si>
  <si>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</si>
  <si>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</si>
  <si>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</si>
  <si>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</si>
  <si>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</si>
  <si>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</si>
  <si>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</si>
  <si>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</si>
  <si>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</si>
  <si>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</si>
  <si>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</si>
  <si>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</si>
  <si>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</si>
  <si>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</si>
  <si>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</si>
  <si>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</si>
  <si>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</si>
  <si>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</si>
  <si>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</si>
  <si>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</si>
  <si>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</si>
  <si>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</si>
  <si>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</si>
  <si>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</si>
  <si>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</si>
  <si>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</si>
  <si>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</si>
  <si>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</si>
  <si>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</si>
  <si>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</si>
  <si>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</si>
  <si>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</si>
  <si>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</si>
  <si>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</si>
  <si>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</si>
  <si>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</si>
  <si>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</si>
  <si>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</si>
  <si>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</si>
  <si>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</si>
  <si>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</si>
  <si>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</si>
  <si>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</si>
  <si>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</si>
  <si>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</si>
  <si>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</si>
  <si>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</si>
  <si>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</si>
  <si>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</si>
  <si>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</si>
  <si>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</si>
  <si>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</si>
  <si>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</si>
  <si>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</si>
  <si>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</si>
  <si>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</si>
  <si>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</si>
  <si>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</si>
  <si>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</si>
  <si>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</si>
  <si>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</si>
  <si>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</si>
  <si>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</si>
  <si>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</si>
  <si>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</si>
  <si>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</si>
  <si>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</si>
  <si>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</si>
  <si>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</si>
  <si>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</si>
  <si>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</si>
  <si>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</si>
  <si>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</si>
  <si>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</si>
  <si>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</si>
  <si>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</si>
  <si>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</si>
  <si>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</si>
  <si>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</si>
  <si>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</si>
  <si>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</si>
  <si>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</si>
  <si>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</si>
  <si>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</si>
  <si>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</si>
  <si>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</si>
  <si>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</si>
  <si>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</si>
  <si>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</si>
  <si>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</si>
  <si>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</si>
  <si>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</si>
  <si>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</si>
  <si>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</si>
  <si>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</si>
  <si>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</si>
  <si>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</si>
  <si>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</si>
  <si>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</si>
  <si>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</si>
  <si>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</si>
  <si>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</si>
  <si>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</si>
  <si>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</si>
  <si>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</si>
  <si>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</si>
  <si>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</si>
  <si>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</si>
  <si>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</si>
  <si>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</si>
  <si>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</si>
  <si>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</si>
  <si>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</si>
  <si>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</si>
  <si>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</si>
  <si>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</si>
  <si>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</si>
  <si>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</si>
  <si>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</si>
  <si>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</si>
  <si>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</si>
  <si>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</si>
  <si>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</si>
  <si>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</si>
  <si>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</si>
  <si>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</si>
  <si>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</si>
  <si>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</si>
  <si>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</si>
  <si>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</si>
  <si>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</si>
  <si>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</si>
  <si>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</si>
  <si>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</si>
  <si>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</si>
  <si>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</si>
  <si>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</si>
  <si>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</si>
  <si>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</si>
  <si>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</si>
  <si>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</si>
  <si>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</si>
  <si>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</si>
  <si>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</si>
  <si>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</si>
  <si>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</si>
  <si>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</si>
  <si>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</si>
  <si>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</si>
  <si>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</si>
  <si>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</si>
  <si>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</si>
  <si>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</si>
  <si>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</si>
  <si>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</si>
  <si>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</si>
  <si>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</si>
  <si>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</si>
  <si>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</si>
  <si>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</si>
  <si>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</si>
  <si>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</si>
  <si>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</si>
  <si>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</si>
  <si>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</si>
  <si>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</si>
  <si>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</si>
  <si>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</si>
  <si>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</si>
  <si>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</si>
  <si>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</si>
  <si>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</si>
  <si>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</si>
  <si>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</si>
  <si>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</si>
  <si>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</si>
  <si>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</si>
  <si>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</si>
  <si>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</si>
  <si>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</si>
  <si>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</si>
  <si>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</si>
  <si>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</si>
  <si>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</si>
  <si>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</si>
  <si>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</si>
  <si>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</si>
  <si>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</si>
  <si>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</si>
  <si>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</si>
  <si>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</si>
  <si>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</si>
  <si>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</si>
  <si>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</si>
  <si>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</si>
  <si>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</si>
  <si>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</si>
  <si>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</si>
  <si>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</si>
  <si>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</si>
  <si>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</si>
  <si>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</si>
  <si>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</si>
  <si>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</si>
  <si>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</si>
  <si>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</si>
  <si>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</si>
  <si>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</si>
  <si>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</si>
  <si>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</si>
  <si>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</si>
  <si>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</si>
  <si>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</si>
  <si>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</si>
  <si>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</si>
  <si>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</si>
  <si>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</si>
  <si>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</si>
  <si>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</si>
  <si>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</si>
  <si>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</si>
  <si>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</si>
  <si>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</si>
  <si>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</si>
  <si>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</si>
  <si>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</si>
  <si>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</si>
  <si>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</si>
  <si>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</si>
  <si>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</si>
  <si>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</si>
  <si>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</si>
  <si>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</si>
  <si>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</si>
  <si>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</si>
  <si>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</si>
  <si>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</si>
  <si>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</si>
  <si>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</si>
  <si>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</si>
  <si>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</si>
  <si>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</si>
  <si>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</si>
  <si>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</si>
  <si>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</si>
  <si>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</si>
  <si>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</si>
  <si>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</si>
  <si>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</si>
  <si>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</si>
  <si>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</si>
  <si>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</si>
  <si>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</si>
  <si>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</si>
  <si>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</si>
  <si>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</si>
  <si>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</si>
  <si>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</si>
  <si>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</si>
  <si>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</si>
  <si>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</si>
  <si>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</si>
  <si>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</si>
  <si>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</si>
  <si>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</si>
  <si>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</si>
  <si>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</si>
  <si>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</si>
  <si>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</si>
  <si>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</si>
  <si>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</si>
  <si>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</si>
  <si>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</si>
  <si>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</si>
  <si>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</si>
  <si>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</si>
  <si>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</si>
  <si>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</si>
  <si>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</si>
  <si>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</si>
  <si>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</si>
  <si>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</si>
  <si>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</si>
  <si>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</si>
  <si>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</si>
  <si>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</si>
  <si>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</si>
  <si>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</si>
  <si>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</si>
  <si>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</si>
  <si>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</si>
  <si>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</si>
  <si>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</si>
  <si>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</si>
  <si>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</si>
  <si>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</si>
  <si>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</si>
  <si>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</si>
  <si>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</si>
  <si>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</si>
  <si>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</si>
  <si>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</si>
  <si>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</si>
  <si>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</si>
  <si>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</si>
  <si>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</si>
  <si>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</si>
  <si>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</si>
  <si>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</si>
  <si>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</si>
  <si>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</si>
  <si>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</si>
  <si>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</si>
  <si>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</si>
  <si>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</si>
  <si>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</si>
  <si>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</si>
  <si>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</si>
  <si>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</si>
  <si>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</si>
  <si>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</si>
  <si>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</si>
  <si>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</si>
  <si>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</si>
  <si>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</si>
  <si>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</si>
  <si>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</si>
  <si>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</si>
  <si>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</si>
  <si>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</si>
  <si>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</si>
  <si>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</si>
  <si>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</si>
  <si>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</si>
  <si>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</si>
  <si>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</si>
  <si>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</si>
  <si>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</si>
  <si>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</si>
  <si>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</si>
  <si>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</si>
  <si>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</si>
  <si>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</si>
  <si>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</si>
  <si>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</si>
  <si>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</si>
  <si>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</si>
  <si>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</si>
  <si>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</si>
  <si>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</si>
  <si>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</si>
  <si>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</si>
  <si>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</si>
  <si>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</si>
  <si>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</si>
  <si>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</si>
  <si>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</si>
  <si>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</si>
  <si>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</si>
  <si>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</si>
  <si>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</si>
  <si>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</si>
  <si>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</si>
  <si>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</si>
  <si>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</si>
  <si>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</si>
  <si>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</si>
  <si>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</si>
  <si>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</si>
  <si>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</si>
  <si>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</si>
  <si>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</si>
  <si>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</si>
  <si>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</si>
  <si>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</si>
  <si>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</si>
  <si>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</si>
  <si>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</si>
  <si>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</si>
  <si>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</si>
  <si>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</si>
  <si>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</si>
  <si>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</si>
  <si>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</si>
  <si>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</si>
  <si>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</si>
  <si>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</si>
  <si>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</si>
  <si>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</si>
  <si>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</si>
  <si>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</si>
  <si>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</si>
  <si>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</si>
  <si>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</si>
  <si>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</si>
  <si>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</si>
  <si>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</si>
  <si>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</si>
  <si>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</si>
  <si>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</si>
  <si>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</si>
  <si>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</si>
  <si>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</si>
  <si>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</si>
  <si>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</si>
  <si>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</si>
  <si>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</si>
  <si>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</si>
  <si>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</si>
  <si>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</si>
  <si>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</si>
  <si>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</si>
  <si>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</si>
  <si>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</si>
  <si>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</si>
  <si>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</si>
  <si>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</si>
  <si>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</si>
  <si>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</si>
  <si>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</si>
  <si>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</si>
  <si>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</si>
  <si>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</si>
  <si>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</si>
  <si>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</si>
  <si>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</si>
  <si>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</si>
  <si>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</si>
  <si>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</si>
  <si>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</si>
  <si>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</si>
  <si>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</si>
  <si>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</si>
  <si>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</si>
  <si>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</si>
  <si>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</si>
  <si>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</si>
  <si>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</si>
  <si>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</si>
  <si>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</si>
  <si>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</si>
  <si>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</si>
  <si>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</si>
  <si>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</si>
  <si>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</si>
  <si>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</si>
  <si>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</si>
  <si>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</si>
  <si>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</si>
  <si>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</si>
  <si>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</si>
  <si>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</si>
  <si>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</si>
  <si>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</si>
  <si>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</si>
  <si>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</si>
  <si>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</si>
  <si>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</si>
  <si>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</si>
  <si>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</si>
  <si>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</si>
  <si>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</si>
  <si>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</si>
  <si>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</si>
  <si>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</si>
  <si>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</si>
  <si>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</si>
  <si>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</si>
  <si>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</si>
  <si>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</si>
  <si>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</si>
  <si>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</si>
  <si>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</si>
  <si>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</si>
  <si>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</si>
  <si>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</si>
  <si>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</si>
  <si>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</si>
  <si>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</si>
  <si>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</si>
  <si>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</si>
  <si>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</si>
  <si>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</si>
  <si>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</si>
  <si>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</si>
  <si>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</si>
  <si>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</si>
  <si>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</si>
  <si>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</si>
  <si>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</si>
  <si>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</si>
  <si>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</si>
  <si>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</si>
  <si>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</si>
  <si>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</si>
  <si>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</si>
  <si>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</si>
  <si>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</si>
  <si>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</si>
  <si>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</si>
  <si>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</si>
  <si>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</si>
  <si>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</si>
  <si>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</si>
  <si>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</si>
  <si>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</si>
  <si>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</si>
  <si>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</si>
  <si>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</si>
  <si>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</si>
  <si>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</si>
  <si>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</si>
  <si>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</si>
  <si>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</si>
  <si>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</si>
  <si>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</si>
  <si>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</si>
  <si>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</si>
  <si>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</si>
  <si>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</si>
  <si>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</si>
  <si>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</si>
  <si>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</si>
  <si>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</si>
  <si>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</si>
  <si>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</si>
  <si>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</si>
  <si>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</si>
  <si>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</si>
  <si>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</si>
  <si>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</si>
  <si>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</si>
  <si>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</si>
  <si>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</si>
  <si>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</si>
  <si>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</si>
  <si>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</si>
  <si>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</si>
  <si>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</si>
  <si>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</si>
  <si>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</si>
  <si>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</si>
  <si>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</si>
  <si>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</si>
  <si>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</si>
  <si>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</si>
  <si>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</si>
  <si>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</si>
  <si>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</si>
  <si>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</si>
  <si>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</si>
  <si>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</si>
  <si>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</si>
  <si>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</si>
  <si>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</si>
  <si>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</si>
  <si>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</si>
  <si>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</si>
  <si>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</si>
  <si>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</si>
  <si>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</si>
  <si>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</si>
  <si>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</si>
  <si>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</si>
  <si>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</si>
  <si>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</si>
  <si>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</si>
  <si>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</si>
  <si>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</si>
  <si>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</si>
  <si>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</si>
  <si>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</si>
  <si>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</si>
  <si>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</si>
  <si>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</si>
  <si>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</si>
  <si>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</si>
  <si>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</si>
  <si>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</si>
  <si>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</si>
  <si>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</si>
  <si>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</si>
  <si>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</si>
  <si>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</si>
  <si>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</si>
  <si>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</si>
  <si>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</si>
  <si>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</si>
  <si>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</si>
  <si>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</si>
  <si>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</si>
  <si>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</si>
  <si>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</si>
  <si>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</si>
  <si>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</si>
  <si>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</si>
  <si>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</si>
  <si>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</si>
  <si>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</si>
  <si>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</si>
  <si>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</si>
  <si>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</si>
  <si>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</si>
  <si>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</si>
  <si>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</si>
  <si>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</si>
  <si>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</si>
  <si>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</si>
  <si>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</si>
  <si>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</si>
  <si>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</si>
  <si>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</si>
  <si>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</si>
  <si>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</si>
  <si>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</si>
  <si>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</si>
  <si>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</si>
  <si>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</si>
  <si>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</si>
  <si>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</si>
  <si>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</si>
  <si>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</si>
  <si>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</si>
  <si>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</si>
  <si>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</si>
  <si>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</si>
  <si>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</si>
  <si>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</si>
  <si>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</si>
  <si>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</si>
  <si>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</si>
  <si>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</si>
  <si>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</si>
  <si>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</si>
  <si>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</si>
  <si>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</si>
  <si>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</si>
  <si>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</si>
  <si>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</si>
  <si>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</si>
  <si>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</si>
  <si>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</si>
  <si>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</si>
  <si>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</si>
  <si>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</si>
  <si>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</si>
  <si>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</si>
  <si>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</si>
  <si>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</si>
  <si>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</si>
  <si>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</si>
  <si>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</si>
  <si>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</si>
  <si>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</si>
  <si>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</si>
  <si>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</si>
  <si>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</si>
  <si>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</si>
  <si>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</si>
  <si>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</si>
  <si>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</si>
  <si>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</si>
  <si>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</si>
  <si>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</si>
  <si>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</si>
  <si>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</si>
  <si>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</si>
  <si>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</si>
  <si>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</si>
  <si>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</si>
  <si>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</si>
  <si>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</si>
  <si>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</si>
  <si>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</si>
  <si>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</si>
  <si>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</si>
  <si>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</si>
  <si>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</si>
  <si>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</si>
  <si>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</si>
  <si>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</si>
  <si>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</si>
  <si>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</si>
  <si>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</si>
  <si>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</si>
  <si>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</si>
  <si>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</si>
  <si>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</si>
  <si>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</si>
  <si>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</si>
  <si>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</si>
  <si>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</si>
  <si>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</si>
  <si>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</si>
  <si>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</si>
  <si>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</si>
  <si>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</si>
  <si>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</si>
  <si>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</si>
  <si>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</si>
  <si>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</si>
  <si>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</si>
  <si>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</si>
  <si>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</si>
  <si>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</si>
  <si>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</si>
  <si>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</si>
  <si>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</si>
  <si>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</si>
  <si>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</si>
  <si>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</si>
  <si>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</si>
  <si>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</si>
  <si>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</si>
  <si>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</si>
  <si>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</si>
  <si>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</si>
  <si>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</si>
  <si>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</si>
  <si>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</si>
  <si>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</si>
  <si>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</si>
  <si>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</si>
  <si>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</si>
  <si>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</si>
  <si>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</si>
  <si>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</si>
  <si>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</si>
  <si>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</si>
  <si>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</si>
  <si>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</si>
  <si>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</si>
  <si>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</si>
  <si>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</si>
  <si>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</si>
  <si>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</si>
  <si>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</si>
  <si>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</si>
  <si>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</si>
  <si>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</si>
  <si>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</si>
  <si>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</si>
  <si>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</si>
  <si>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</si>
  <si>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</si>
  <si>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</si>
  <si>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</si>
  <si>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</si>
  <si>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</si>
  <si>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</si>
  <si>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</si>
  <si>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</si>
  <si>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</si>
  <si>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</si>
  <si>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</si>
  <si>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</si>
  <si>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</si>
  <si>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</si>
  <si>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</si>
  <si>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</si>
  <si>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</si>
  <si>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</si>
  <si>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</si>
  <si>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</si>
  <si>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</si>
  <si>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</si>
  <si>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</si>
  <si>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</si>
  <si>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</si>
  <si>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</si>
  <si>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</si>
  <si>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</si>
  <si>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</si>
  <si>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</si>
  <si>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</si>
  <si>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</si>
  <si>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</si>
  <si>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</si>
  <si>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</si>
  <si>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</si>
  <si>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</si>
  <si>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</si>
  <si>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</si>
  <si>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</si>
  <si>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</si>
  <si>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</si>
  <si>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</si>
  <si>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</si>
  <si>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</si>
  <si>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</si>
  <si>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</si>
  <si>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</si>
  <si>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</si>
  <si>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</si>
  <si>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</si>
  <si>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</si>
  <si>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</si>
  <si>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</si>
  <si>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</si>
  <si>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</si>
  <si>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</si>
  <si>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</si>
  <si>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</si>
  <si>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</si>
  <si>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</si>
  <si>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</si>
  <si>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</si>
  <si>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</si>
  <si>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</si>
  <si>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</si>
  <si>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</si>
  <si>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</si>
  <si>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</si>
  <si>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</si>
  <si>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</si>
  <si>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</si>
  <si>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</si>
  <si>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</si>
  <si>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</si>
  <si>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</si>
  <si>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</si>
  <si>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</si>
  <si>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</si>
  <si>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</si>
  <si>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</si>
  <si>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</si>
  <si>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</si>
  <si>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</si>
  <si>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</si>
  <si>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</si>
  <si>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</si>
  <si>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</si>
  <si>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</si>
  <si>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</si>
  <si>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</si>
  <si>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</si>
  <si>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</si>
  <si>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</si>
  <si>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</si>
  <si>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</si>
  <si>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</si>
  <si>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</si>
  <si>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</si>
  <si>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</si>
  <si>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</si>
  <si>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</si>
  <si>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</si>
  <si>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</si>
  <si>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</si>
  <si>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</si>
  <si>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</si>
  <si>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</si>
  <si>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</si>
  <si>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</si>
  <si>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</si>
  <si>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</si>
  <si>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</si>
  <si>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</si>
  <si>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</si>
  <si>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</si>
  <si>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</si>
  <si>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</si>
  <si>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</si>
  <si>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</si>
  <si>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</si>
  <si>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</si>
  <si>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</si>
  <si>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</si>
  <si>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</si>
  <si>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</si>
  <si>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</si>
  <si>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</si>
  <si>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</si>
  <si>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</si>
  <si>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</si>
  <si>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</si>
  <si>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</si>
  <si>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</si>
  <si>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</si>
  <si>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</si>
  <si>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</si>
  <si>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</si>
  <si>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</si>
  <si>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</si>
  <si>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</si>
  <si>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</si>
  <si>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</si>
  <si>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</si>
  <si>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</si>
  <si>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</si>
  <si>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</si>
  <si>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</si>
  <si>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</si>
  <si>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</si>
  <si>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</si>
  <si>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</si>
  <si>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</si>
  <si>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</si>
  <si>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</si>
  <si>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</si>
  <si>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</si>
  <si>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</si>
  <si>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</si>
  <si>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</si>
  <si>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</si>
  <si>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</si>
  <si>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</si>
  <si>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</si>
  <si>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</si>
  <si>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</si>
  <si>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</si>
  <si>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</si>
  <si>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</si>
  <si>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</si>
  <si>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</si>
  <si>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</si>
  <si>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</si>
  <si>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</si>
  <si>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</si>
  <si>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</si>
  <si>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</si>
  <si>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</si>
  <si>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</si>
  <si>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</si>
  <si>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</si>
  <si>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</si>
  <si>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</si>
  <si>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</si>
  <si>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</si>
  <si>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</si>
  <si>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</si>
  <si>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</si>
  <si>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</si>
  <si>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</si>
  <si>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</si>
  <si>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</si>
  <si>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</si>
  <si>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</si>
  <si>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</si>
  <si>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</si>
  <si>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</si>
  <si>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</si>
  <si>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</si>
  <si>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</si>
  <si>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</si>
  <si>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</si>
  <si>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</si>
  <si>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</si>
  <si>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</si>
  <si>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</si>
  <si>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</si>
  <si>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</si>
  <si>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</si>
  <si>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</si>
  <si>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</si>
  <si>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</si>
  <si>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</si>
  <si>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</si>
  <si>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</si>
  <si>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</si>
  <si>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</si>
  <si>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</si>
  <si>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</si>
  <si>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</si>
  <si>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</si>
  <si>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</si>
  <si>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</si>
  <si>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</si>
  <si>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</si>
  <si>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</si>
  <si>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</si>
  <si>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</si>
  <si>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</si>
  <si>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</si>
  <si>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</si>
  <si>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</si>
  <si>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</si>
  <si>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</si>
  <si>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</si>
  <si>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</si>
  <si>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</si>
  <si>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</si>
  <si>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</si>
  <si>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</si>
  <si>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</si>
  <si>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</si>
  <si>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</si>
  <si>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</si>
  <si>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</si>
  <si>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</si>
  <si>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</si>
  <si>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</si>
  <si>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</si>
  <si>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</si>
  <si>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</si>
  <si>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</si>
  <si>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</si>
  <si>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</si>
  <si>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</si>
  <si>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</si>
  <si>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</si>
  <si>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</si>
  <si>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</si>
  <si>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</si>
  <si>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</si>
  <si>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</si>
  <si>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</si>
  <si>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</si>
  <si>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</si>
  <si>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</si>
  <si>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</si>
  <si>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</si>
  <si>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</si>
  <si>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</si>
  <si>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</si>
  <si>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</si>
  <si>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</si>
  <si>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</si>
  <si>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</si>
  <si>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</si>
  <si>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</si>
  <si>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</si>
  <si>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</si>
  <si>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</si>
  <si>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</si>
  <si>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</si>
  <si>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</si>
  <si>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</si>
  <si>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</si>
  <si>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</si>
  <si>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</si>
  <si>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</si>
  <si>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</si>
  <si>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</si>
  <si>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</si>
  <si>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</si>
  <si>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</si>
  <si>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</si>
  <si>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</si>
  <si>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</si>
  <si>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</si>
  <si>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</si>
  <si>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</si>
  <si>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</si>
  <si>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</si>
  <si>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</si>
  <si>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</si>
  <si>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</si>
  <si>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</si>
  <si>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</si>
  <si>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</si>
  <si>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</si>
  <si>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</si>
  <si>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</si>
  <si>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</si>
  <si>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</si>
  <si>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</si>
  <si>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</si>
  <si>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</si>
  <si>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</si>
  <si>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</si>
  <si>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</si>
  <si>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</si>
  <si>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</si>
  <si>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</si>
  <si>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</si>
  <si>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</si>
  <si>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</si>
  <si>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</si>
  <si>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</si>
  <si>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</si>
  <si>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</si>
  <si>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</si>
  <si>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</si>
  <si>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</si>
  <si>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</si>
  <si>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</si>
  <si>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</si>
  <si>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</si>
  <si>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</si>
  <si>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</si>
  <si>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</si>
  <si>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</si>
  <si>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</si>
  <si>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</si>
  <si>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</si>
  <si>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</si>
  <si>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</si>
  <si>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</si>
  <si>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</si>
  <si>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</si>
  <si>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</si>
  <si>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</si>
  <si>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</si>
  <si>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</si>
  <si>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</si>
  <si>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</si>
  <si>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</si>
  <si>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</si>
  <si>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</si>
  <si>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</si>
  <si>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</si>
  <si>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</si>
  <si>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</si>
  <si>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</si>
  <si>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</si>
  <si>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</si>
  <si>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</si>
  <si>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</si>
  <si>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</si>
  <si>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</si>
  <si>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</si>
  <si>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</si>
  <si>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</si>
  <si>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</si>
  <si>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</si>
  <si>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</si>
  <si>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</si>
  <si>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</si>
  <si>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</si>
  <si>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</si>
  <si>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</si>
  <si>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</si>
  <si>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</si>
  <si>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</si>
  <si>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</si>
  <si>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</si>
  <si>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</si>
  <si>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</si>
  <si>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</si>
  <si>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</si>
  <si>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</si>
  <si>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</si>
  <si>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</si>
  <si>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</si>
  <si>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</si>
  <si>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</si>
  <si>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</si>
  <si>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</si>
  <si>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</si>
  <si>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</si>
  <si>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</si>
  <si>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</si>
  <si>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</si>
  <si>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</si>
  <si>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</si>
  <si>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</si>
  <si>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</si>
  <si>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</si>
  <si>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</si>
  <si>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</si>
  <si>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</si>
  <si>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</si>
  <si>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</si>
  <si>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</si>
  <si>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</si>
  <si>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</si>
  <si>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</si>
  <si>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</si>
  <si>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</si>
  <si>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</si>
  <si>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</si>
  <si>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</si>
  <si>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</si>
  <si>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</si>
  <si>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</si>
  <si>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</si>
  <si>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</si>
  <si>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</si>
  <si>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</si>
  <si>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</si>
  <si>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</si>
  <si>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</si>
  <si>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</si>
  <si>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</si>
  <si>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</si>
  <si>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</si>
  <si>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</si>
  <si>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</si>
  <si>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</si>
  <si>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</si>
  <si>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</si>
  <si>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</si>
  <si>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</si>
  <si>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</si>
  <si>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</si>
  <si>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</si>
  <si>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</si>
  <si>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</si>
  <si>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</si>
  <si>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</si>
  <si>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</si>
  <si>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</si>
  <si>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</si>
  <si>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</si>
  <si>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</si>
  <si>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</si>
  <si>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</si>
  <si>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</si>
  <si>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</si>
  <si>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</si>
  <si>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</si>
  <si>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</si>
  <si>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</si>
  <si>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</si>
  <si>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</si>
  <si>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</si>
  <si>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</si>
  <si>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</si>
  <si>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</si>
  <si>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</si>
  <si>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</si>
  <si>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</si>
  <si>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</si>
  <si>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</si>
  <si>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</si>
  <si>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</si>
  <si>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</si>
  <si>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</si>
  <si>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</si>
  <si>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</si>
  <si>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</si>
  <si>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</si>
  <si>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</si>
  <si>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</si>
  <si>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</si>
  <si>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</si>
  <si>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</si>
  <si>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</si>
  <si>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</si>
  <si>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</si>
  <si>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</si>
  <si>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</si>
  <si>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</si>
  <si>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</si>
  <si>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</si>
  <si>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</si>
  <si>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</si>
  <si>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</si>
  <si>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</si>
  <si>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</si>
  <si>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</si>
  <si>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</si>
  <si>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</si>
  <si>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</si>
  <si>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</si>
  <si>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</si>
  <si>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</si>
  <si>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</si>
  <si>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</si>
  <si>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</si>
  <si>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</si>
  <si>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</si>
  <si>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</si>
  <si>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</si>
  <si>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</si>
  <si>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</si>
  <si>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</si>
  <si>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</si>
  <si>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</si>
  <si>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</si>
  <si>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</si>
  <si>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</si>
  <si>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</si>
  <si>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</si>
  <si>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</si>
  <si>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</si>
  <si>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</si>
  <si>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</si>
  <si>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</si>
  <si>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</si>
  <si>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</si>
  <si>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</si>
  <si>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</si>
  <si>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</si>
  <si>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</si>
  <si>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</si>
  <si>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</si>
  <si>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</si>
  <si>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</si>
  <si>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</si>
  <si>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</si>
  <si>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</si>
  <si>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</si>
  <si>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</si>
  <si>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</si>
  <si>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</si>
  <si>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</si>
  <si>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</si>
  <si>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</si>
  <si>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</si>
  <si>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</si>
  <si>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</si>
  <si>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</si>
  <si>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</si>
  <si>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</si>
  <si>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</si>
  <si>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</si>
  <si>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</si>
  <si>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</si>
  <si>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</si>
  <si>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</si>
  <si>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</si>
  <si>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</si>
  <si>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</si>
  <si>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</si>
  <si>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</si>
  <si>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</si>
  <si>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</si>
  <si>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</si>
  <si>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</si>
  <si>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</si>
  <si>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</si>
  <si>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</si>
  <si>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</si>
  <si>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</si>
  <si>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</si>
  <si>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</si>
  <si>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</si>
  <si>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</si>
  <si>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</si>
  <si>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</si>
  <si>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</si>
  <si>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</si>
  <si>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</si>
  <si>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</si>
  <si>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</si>
  <si>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</si>
  <si>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</si>
  <si>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</si>
  <si>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</si>
  <si>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</si>
  <si>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</si>
  <si>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</si>
  <si>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</si>
  <si>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</si>
  <si>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</si>
  <si>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</si>
  <si>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</si>
  <si>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</si>
  <si>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</si>
  <si>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</si>
  <si>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</si>
  <si>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</si>
  <si>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</si>
  <si>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</si>
  <si>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</si>
  <si>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</si>
  <si>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</si>
  <si>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</si>
  <si>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</si>
  <si>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</si>
  <si>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</si>
  <si>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</si>
  <si>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</si>
  <si>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</si>
  <si>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</si>
  <si>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</si>
  <si>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</si>
  <si>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</si>
  <si>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</si>
  <si>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</si>
  <si>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</si>
  <si>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</si>
  <si>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</si>
  <si>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</si>
  <si>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</si>
  <si>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</si>
  <si>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</si>
  <si>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</si>
  <si>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</si>
  <si>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</si>
  <si>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</si>
  <si>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</si>
  <si>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</si>
  <si>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</si>
  <si>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</si>
  <si>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</si>
  <si>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</si>
  <si>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</si>
  <si>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</si>
  <si>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</si>
  <si>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</si>
  <si>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</si>
  <si>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</si>
  <si>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</si>
  <si>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</si>
  <si>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</si>
  <si>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</si>
  <si>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</si>
  <si>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</si>
  <si>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</si>
  <si>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</si>
  <si>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</si>
  <si>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</si>
  <si>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</si>
  <si>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</si>
  <si>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</si>
  <si>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</si>
  <si>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</si>
  <si>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</si>
  <si>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</si>
  <si>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</si>
  <si>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</si>
  <si>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</si>
  <si>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</si>
  <si>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</si>
  <si>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</si>
  <si>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</si>
  <si>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</si>
  <si>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</si>
  <si>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</si>
  <si>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</si>
  <si>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</si>
  <si>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</si>
  <si>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</si>
  <si>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</si>
  <si>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</si>
  <si>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</si>
  <si>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</si>
  <si>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</si>
  <si>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</si>
  <si>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</si>
  <si>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</si>
  <si>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</si>
  <si>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</si>
  <si>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</si>
  <si>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</si>
  <si>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</si>
  <si>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</si>
  <si>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</si>
  <si>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</si>
  <si>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</si>
  <si>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</si>
  <si>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</si>
  <si>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</si>
  <si>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</si>
  <si>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</si>
  <si>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</si>
  <si>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</si>
  <si>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</si>
  <si>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</si>
  <si>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</si>
  <si>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</si>
  <si>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</si>
  <si>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</si>
  <si>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</si>
  <si>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</si>
  <si>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</si>
  <si>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</si>
  <si>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</si>
  <si>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</si>
  <si>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</si>
  <si>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</si>
  <si>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</si>
  <si>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</si>
  <si>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</si>
  <si>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</si>
  <si>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</si>
  <si>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</si>
  <si>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</si>
  <si>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</si>
  <si>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</si>
  <si>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</si>
  <si>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</si>
  <si>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</si>
  <si>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</si>
  <si>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</si>
  <si>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</si>
  <si>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</si>
  <si>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</si>
  <si>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</si>
  <si>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</si>
  <si>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</si>
  <si>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</si>
  <si>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</si>
  <si>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</si>
  <si>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</si>
  <si>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</si>
  <si>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</si>
  <si>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</si>
  <si>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</si>
  <si>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</si>
  <si>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</si>
  <si>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</si>
  <si>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</si>
  <si>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</si>
  <si>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</si>
  <si>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</si>
  <si>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</si>
  <si>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</si>
  <si>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</si>
  <si>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</si>
  <si>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</si>
  <si>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</si>
  <si>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</si>
  <si>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</si>
  <si>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</si>
  <si>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</si>
  <si>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</si>
  <si>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</si>
  <si>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</si>
  <si>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</si>
  <si>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</si>
  <si>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</si>
  <si>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</si>
  <si>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</si>
  <si>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</si>
  <si>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</si>
  <si>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</si>
  <si>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</si>
  <si>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</si>
  <si>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</si>
  <si>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</si>
  <si>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</si>
  <si>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</si>
  <si>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</si>
  <si>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</si>
  <si>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</si>
  <si>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</si>
  <si>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</si>
  <si>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</si>
  <si>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</si>
  <si>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</si>
  <si>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</si>
  <si>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</si>
  <si>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</si>
  <si>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</si>
  <si>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</si>
  <si>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</si>
  <si>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</si>
  <si>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</si>
  <si>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</si>
  <si>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</si>
  <si>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</si>
  <si>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</si>
  <si>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</si>
  <si>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</si>
  <si>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</si>
  <si>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</si>
  <si>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</si>
  <si>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</si>
  <si>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</si>
  <si>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</si>
  <si>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</si>
  <si>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</si>
  <si>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</si>
  <si>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</si>
  <si>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</si>
  <si>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</si>
  <si>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</si>
  <si>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</si>
  <si>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</si>
  <si>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</si>
  <si>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</si>
  <si>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</si>
  <si>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</si>
  <si>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</si>
  <si>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</si>
  <si>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</si>
  <si>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</si>
  <si>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</si>
  <si>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</si>
  <si>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</si>
  <si>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</si>
  <si>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</si>
  <si>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</si>
  <si>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</si>
  <si>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</si>
  <si>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</si>
  <si>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</si>
  <si>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</si>
  <si>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</si>
  <si>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</si>
  <si>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</si>
  <si>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</si>
  <si>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</si>
  <si>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</si>
  <si>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</si>
  <si>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</si>
  <si>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</si>
  <si>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</si>
  <si>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</si>
  <si>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</si>
  <si>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</si>
  <si>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</si>
  <si>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</si>
  <si>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</si>
  <si>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</si>
  <si>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</si>
  <si>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</si>
  <si>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</si>
  <si>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</si>
  <si>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</si>
  <si>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</si>
  <si>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</si>
  <si>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</si>
  <si>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</si>
  <si>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</si>
  <si>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</si>
  <si>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</si>
  <si>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</si>
  <si>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</si>
  <si>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</si>
  <si>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</si>
  <si>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</si>
  <si>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</si>
  <si>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</si>
  <si>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</si>
  <si>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</si>
  <si>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</si>
  <si>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</si>
  <si>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</si>
  <si>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</si>
  <si>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</si>
  <si>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</si>
  <si>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</si>
  <si>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</si>
  <si>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</si>
  <si>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</si>
  <si>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</si>
  <si>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</si>
  <si>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</si>
  <si>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</si>
  <si>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</si>
  <si>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</si>
  <si>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</si>
  <si>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</si>
  <si>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</si>
  <si>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</si>
  <si>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</si>
  <si>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</si>
  <si>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</si>
  <si>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</si>
  <si>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</si>
  <si>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</si>
  <si>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</si>
  <si>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</si>
  <si>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</si>
  <si>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</si>
  <si>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</si>
  <si>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</si>
  <si>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</si>
  <si>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</si>
  <si>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</si>
  <si>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</si>
  <si>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</si>
  <si>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</si>
  <si>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</si>
  <si>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</si>
  <si>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</si>
  <si>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</si>
  <si>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</si>
  <si>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</si>
  <si>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</si>
  <si>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</si>
  <si>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</si>
  <si>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</si>
  <si>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</si>
  <si>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</si>
  <si>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</si>
  <si>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</si>
  <si>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</si>
  <si>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</si>
  <si>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</si>
  <si>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</si>
  <si>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</si>
  <si>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</si>
  <si>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</si>
  <si>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</si>
  <si>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</si>
  <si>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</si>
  <si>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</si>
  <si>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</si>
  <si>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</si>
  <si>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</si>
  <si>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</si>
  <si>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</si>
  <si>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</si>
  <si>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</si>
  <si>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</si>
  <si>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</si>
  <si>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</si>
  <si>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</si>
  <si>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</si>
  <si>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</si>
  <si>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</si>
  <si>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</si>
  <si>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</si>
  <si>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</si>
  <si>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</si>
  <si>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</si>
  <si>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</si>
  <si>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</si>
  <si>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</si>
  <si>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</si>
  <si>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</si>
  <si>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</si>
  <si>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</si>
  <si>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</si>
  <si>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</si>
  <si>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</si>
  <si>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</si>
  <si>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</si>
  <si>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</si>
  <si>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</si>
  <si>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</si>
  <si>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</si>
  <si>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</si>
  <si>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</si>
  <si>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</si>
  <si>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</si>
  <si>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</si>
  <si>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</si>
  <si>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</si>
  <si>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</si>
  <si>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</si>
  <si>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</si>
  <si>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</si>
  <si>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</si>
  <si>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</si>
  <si>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</si>
  <si>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</si>
  <si>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</si>
  <si>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</si>
  <si>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</si>
  <si>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</si>
  <si>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</si>
  <si>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</si>
  <si>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</si>
  <si>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</si>
  <si>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</si>
  <si>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</si>
  <si>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</si>
  <si>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</si>
  <si>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</si>
  <si>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</si>
  <si>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</si>
  <si>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</si>
  <si>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</si>
  <si>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</si>
  <si>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</si>
  <si>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</si>
  <si>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</si>
  <si>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</si>
  <si>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</si>
  <si>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</si>
  <si>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</si>
  <si>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</si>
  <si>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</si>
  <si>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</si>
  <si>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</si>
  <si>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</si>
  <si>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</si>
  <si>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</si>
  <si>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</si>
  <si>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</si>
  <si>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</si>
  <si>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</si>
  <si>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</si>
  <si>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</si>
  <si>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</si>
  <si>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</si>
  <si>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</si>
  <si>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</si>
  <si>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</si>
  <si>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</si>
  <si>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</si>
  <si>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</si>
  <si>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</si>
  <si>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</si>
  <si>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</si>
  <si>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</si>
  <si>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</si>
  <si>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</si>
  <si>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</si>
  <si>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</si>
  <si>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</si>
  <si>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</si>
  <si>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</si>
  <si>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</si>
  <si>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</si>
  <si>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</si>
  <si>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</si>
  <si>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</si>
  <si>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</si>
  <si>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</si>
  <si>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</si>
  <si>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</si>
  <si>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</si>
  <si>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</si>
  <si>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</si>
  <si>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</si>
  <si>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</si>
  <si>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</si>
  <si>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</si>
  <si>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</si>
  <si>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</si>
  <si>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</si>
  <si>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</si>
  <si>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</si>
  <si>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</si>
  <si>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</si>
  <si>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</si>
  <si>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</si>
  <si>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</si>
  <si>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</si>
  <si>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</si>
  <si>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</si>
  <si>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</si>
  <si>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</si>
  <si>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</si>
  <si>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</si>
  <si>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</si>
  <si>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</si>
  <si>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</si>
  <si>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</si>
  <si>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</si>
  <si>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</si>
  <si>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</si>
  <si>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</si>
  <si>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</si>
  <si>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</si>
  <si>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</si>
  <si>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</si>
  <si>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</si>
  <si>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</si>
  <si>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</si>
  <si>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</si>
  <si>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</si>
  <si>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</si>
  <si>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</si>
  <si>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</si>
  <si>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</si>
  <si>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</si>
  <si>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</si>
  <si>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</si>
  <si>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</si>
  <si>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</si>
  <si>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</si>
  <si>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</si>
  <si>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</si>
  <si>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</si>
  <si>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</si>
  <si>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</si>
  <si>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</si>
  <si>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</si>
  <si>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</si>
  <si>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</si>
  <si>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</si>
  <si>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</si>
  <si>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</si>
  <si>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</si>
  <si>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</si>
  <si>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</si>
  <si>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</si>
  <si>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</si>
  <si>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</si>
  <si>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</si>
  <si>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</si>
  <si>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</si>
  <si>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</si>
  <si>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</si>
  <si>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</si>
  <si>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</si>
  <si>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</si>
  <si>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</si>
  <si>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</si>
  <si>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</si>
  <si>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</si>
  <si>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</si>
  <si>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</si>
  <si>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</si>
  <si>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</si>
  <si>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</si>
  <si>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</si>
  <si>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</si>
  <si>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</si>
  <si>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</si>
  <si>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</si>
  <si>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</si>
  <si>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</si>
  <si>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</si>
  <si>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</si>
  <si>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</si>
  <si>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</si>
  <si>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</si>
  <si>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</si>
  <si>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</si>
  <si>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</si>
  <si>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</si>
  <si>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</si>
  <si>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</si>
  <si>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</si>
  <si>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</si>
  <si>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</si>
  <si>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</si>
  <si>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</si>
  <si>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</si>
  <si>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</si>
  <si>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</si>
  <si>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</si>
  <si>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</si>
  <si>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</si>
  <si>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</si>
  <si>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</si>
  <si>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</si>
  <si>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</si>
  <si>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</si>
  <si>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</si>
  <si>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</si>
  <si>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</si>
  <si>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</si>
  <si>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</si>
  <si>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</si>
  <si>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</si>
  <si>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</si>
  <si>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</si>
  <si>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</si>
  <si>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</si>
  <si>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</si>
  <si>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</si>
  <si>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</si>
  <si>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</si>
  <si>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</si>
  <si>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</si>
  <si>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</si>
  <si>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</si>
  <si>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</si>
  <si>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</si>
  <si>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</si>
  <si>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</si>
  <si>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</si>
  <si>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</si>
  <si>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</si>
  <si>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</si>
  <si>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</si>
  <si>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</si>
  <si>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</si>
  <si>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</si>
  <si>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</si>
  <si>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</si>
  <si>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</si>
  <si>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</si>
  <si>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</si>
  <si>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</si>
  <si>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</si>
  <si>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</si>
  <si>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</si>
  <si>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</si>
  <si>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</si>
  <si>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</si>
  <si>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</si>
  <si>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</si>
  <si>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</si>
  <si>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</si>
  <si>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</si>
  <si>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</si>
  <si>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</si>
  <si>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</si>
  <si>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</si>
  <si>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</si>
  <si>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</si>
  <si>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</si>
  <si>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</si>
  <si>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</si>
  <si>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</si>
  <si>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</si>
  <si>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</si>
  <si>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</si>
  <si>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</si>
  <si>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</si>
  <si>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</si>
  <si>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</si>
  <si>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</si>
  <si>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</si>
  <si>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</si>
  <si>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</si>
  <si>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</si>
  <si>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</si>
  <si>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</si>
  <si>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</si>
  <si>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</si>
  <si>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</si>
  <si>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</si>
  <si>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</si>
  <si>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</si>
  <si>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</si>
  <si>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</si>
  <si>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</si>
  <si>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</si>
  <si>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</si>
  <si>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</si>
  <si>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</si>
  <si>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</si>
  <si>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</si>
  <si>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</si>
  <si>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</si>
  <si>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</si>
  <si>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</si>
  <si>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</si>
  <si>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</si>
  <si>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</si>
  <si>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</si>
  <si>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</si>
  <si>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</si>
  <si>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</si>
  <si>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</si>
  <si>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</si>
  <si>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</si>
  <si>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</si>
  <si>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</si>
  <si>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</si>
  <si>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</si>
  <si>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</si>
  <si>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</si>
  <si>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</si>
  <si>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</si>
  <si>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</si>
  <si>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</si>
  <si>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</si>
  <si>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</si>
  <si>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</si>
  <si>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</si>
  <si>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</si>
  <si>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</si>
  <si>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</si>
  <si>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</si>
  <si>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</si>
  <si>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</si>
  <si>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</si>
  <si>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</si>
  <si>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</si>
  <si>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</si>
  <si>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</si>
  <si>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</si>
  <si>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</si>
  <si>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</si>
  <si>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</si>
  <si>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</si>
  <si>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</si>
  <si>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</si>
  <si>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</si>
  <si>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</si>
  <si>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</si>
  <si>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</si>
  <si>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</si>
  <si>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</si>
  <si>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</si>
  <si>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</si>
  <si>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</si>
  <si>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</si>
  <si>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</si>
  <si>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</si>
  <si>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</si>
  <si>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</si>
  <si>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</si>
  <si>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</si>
  <si>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</si>
  <si>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</si>
  <si>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</si>
  <si>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</si>
  <si>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</si>
  <si>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</si>
  <si>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</si>
  <si>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</si>
  <si>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</si>
  <si>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</si>
  <si>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</si>
  <si>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</si>
  <si>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</si>
  <si>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</si>
  <si>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</si>
  <si>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</si>
  <si>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</si>
  <si>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</si>
  <si>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</si>
  <si>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</si>
  <si>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</si>
  <si>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</si>
  <si>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</si>
  <si>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</si>
  <si>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</si>
  <si>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</si>
  <si>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</si>
  <si>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</si>
  <si>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</si>
  <si>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</si>
  <si>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</si>
  <si>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</si>
  <si>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</si>
  <si>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</si>
  <si>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</si>
  <si>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</si>
  <si>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</si>
  <si>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</si>
  <si>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</si>
  <si>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</si>
  <si>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</si>
  <si>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</si>
  <si>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</si>
  <si>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</si>
  <si>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</si>
  <si>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</si>
  <si>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</si>
  <si>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</si>
  <si>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</si>
  <si>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</si>
  <si>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</si>
  <si>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</si>
  <si>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</si>
  <si>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</si>
  <si>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</si>
  <si>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</si>
  <si>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</si>
  <si>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</si>
  <si>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</si>
  <si>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</si>
  <si>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</si>
  <si>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</si>
  <si>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</si>
  <si>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</si>
  <si>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</si>
  <si>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</si>
  <si>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</si>
  <si>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</si>
  <si>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</si>
  <si>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</si>
  <si>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</si>
  <si>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</si>
  <si>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</si>
  <si>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</si>
  <si>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</si>
  <si>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</si>
  <si>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</si>
  <si>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</si>
  <si>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</si>
  <si>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</si>
  <si>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</si>
  <si>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</si>
  <si>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</si>
  <si>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</si>
  <si>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</si>
  <si>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</si>
  <si>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</si>
  <si>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</si>
  <si>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</si>
  <si>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</si>
  <si>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</si>
  <si>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</si>
  <si>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</si>
  <si>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</si>
  <si>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</si>
  <si>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</si>
  <si>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</si>
  <si>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</si>
  <si>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</si>
  <si>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</si>
  <si>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</si>
  <si>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</si>
  <si>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</si>
  <si>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</si>
  <si>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</si>
  <si>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</si>
  <si>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</si>
  <si>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</si>
  <si>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</si>
  <si>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</si>
  <si>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</si>
  <si>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</si>
  <si>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</si>
  <si>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</si>
  <si>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</si>
  <si>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</si>
  <si>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</si>
  <si>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</si>
  <si>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</si>
  <si>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</si>
  <si>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</si>
  <si>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</si>
  <si>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</si>
  <si>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</si>
  <si>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</si>
  <si>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</si>
  <si>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</si>
  <si>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</si>
  <si>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</si>
  <si>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</si>
  <si>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</si>
  <si>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</si>
  <si>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</si>
  <si>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</si>
  <si>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</si>
  <si>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</si>
  <si>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</si>
  <si>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</si>
  <si>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</si>
  <si>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</si>
  <si>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</si>
  <si>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</si>
  <si>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</si>
  <si>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</si>
  <si>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</si>
  <si>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</si>
  <si>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</si>
  <si>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</si>
  <si>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</si>
  <si>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</si>
  <si>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</si>
  <si>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</si>
  <si>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</si>
  <si>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</si>
  <si>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</si>
  <si>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</si>
  <si>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</si>
  <si>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</si>
  <si>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</si>
  <si>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</si>
  <si>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</si>
  <si>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</si>
  <si>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</si>
  <si>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</si>
  <si>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</si>
  <si>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</si>
  <si>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</si>
  <si>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</si>
  <si>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</si>
  <si>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</si>
  <si>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</si>
  <si>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</si>
  <si>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</si>
  <si>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</si>
  <si>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</si>
  <si>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</si>
  <si>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</si>
  <si>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</si>
  <si>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</si>
  <si>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</si>
  <si>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</si>
  <si>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</si>
  <si>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</si>
  <si>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</si>
  <si>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</si>
  <si>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</si>
  <si>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</si>
  <si>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</si>
  <si>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</si>
  <si>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</si>
  <si>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</si>
  <si>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</si>
  <si>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</si>
  <si>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</si>
  <si>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</si>
  <si>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</si>
  <si>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</si>
  <si>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</si>
  <si>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</si>
  <si>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</si>
  <si>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</si>
  <si>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</si>
  <si>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</si>
  <si>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</si>
  <si>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</si>
  <si>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</si>
  <si>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</si>
  <si>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</si>
  <si>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</si>
  <si>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</si>
  <si>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</si>
  <si>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</si>
  <si>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</si>
  <si>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</si>
  <si>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</si>
  <si>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</si>
  <si>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</si>
  <si>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</si>
  <si>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</si>
  <si>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</si>
  <si>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</si>
  <si>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</si>
  <si>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</si>
  <si>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</si>
  <si>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</si>
  <si>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</si>
  <si>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</si>
  <si>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</si>
  <si>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</si>
  <si>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</si>
  <si>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</si>
  <si>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</si>
  <si>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</si>
  <si>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</si>
  <si>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</si>
  <si>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</si>
  <si>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</si>
  <si>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</si>
  <si>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</si>
  <si>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</si>
  <si>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</si>
  <si>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</si>
  <si>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</si>
  <si>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</si>
  <si>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</si>
  <si>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</si>
  <si>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</si>
  <si>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</si>
  <si>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</si>
  <si>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</si>
  <si>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</si>
  <si>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</si>
  <si>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</si>
  <si>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</si>
  <si>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</si>
  <si>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</si>
  <si>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</si>
  <si>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</si>
  <si>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</si>
  <si>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</si>
  <si>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</si>
  <si>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</si>
  <si>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</si>
  <si>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</si>
  <si>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</si>
  <si>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</si>
  <si>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</si>
  <si>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</si>
  <si>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</si>
  <si>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</si>
  <si>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</si>
  <si>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</si>
  <si>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</si>
  <si>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</si>
  <si>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</si>
  <si>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</si>
  <si>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</si>
  <si>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</si>
  <si>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</si>
  <si>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</si>
  <si>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</si>
  <si>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</si>
  <si>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</si>
  <si>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</si>
  <si>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</si>
  <si>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</si>
  <si>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</si>
  <si>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</si>
  <si>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</si>
  <si>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</si>
  <si>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</si>
  <si>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</si>
  <si>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</si>
  <si>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</si>
  <si>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</si>
  <si>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</si>
  <si>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</si>
  <si>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</si>
  <si>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</si>
  <si>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</si>
  <si>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</si>
  <si>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</si>
  <si>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</si>
  <si>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</si>
  <si>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</si>
  <si>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</si>
  <si>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</si>
  <si>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</si>
  <si>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</si>
  <si>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</si>
  <si>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</si>
  <si>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</si>
  <si>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</si>
  <si>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</si>
  <si>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</si>
  <si>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</si>
  <si>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</si>
  <si>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</si>
  <si>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</si>
  <si>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</si>
  <si>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</si>
  <si>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</si>
  <si>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</si>
  <si>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</si>
  <si>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</si>
  <si>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</si>
  <si>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</si>
  <si>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</si>
  <si>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</si>
  <si>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</si>
  <si>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</si>
  <si>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</si>
  <si>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</si>
  <si>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</si>
  <si>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</si>
  <si>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</si>
  <si>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</si>
  <si>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</si>
  <si>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</si>
  <si>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</si>
  <si>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</si>
  <si>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</si>
  <si>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</si>
  <si>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</si>
  <si>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</si>
  <si>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</si>
  <si>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</si>
  <si>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</si>
  <si>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</si>
  <si>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</si>
  <si>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</si>
  <si>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</si>
  <si>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</si>
  <si>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</si>
  <si>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</si>
  <si>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</si>
  <si>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</si>
  <si>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</si>
  <si>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</si>
  <si>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</si>
  <si>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</si>
  <si>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</si>
  <si>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</si>
  <si>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</si>
  <si>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</si>
  <si>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</si>
  <si>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</si>
  <si>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</si>
  <si>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</si>
  <si>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</si>
  <si>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</si>
  <si>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</si>
  <si>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</si>
  <si>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</si>
  <si>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</si>
  <si>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</si>
  <si>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</si>
  <si>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</si>
  <si>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</si>
  <si>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</si>
  <si>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</si>
  <si>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</si>
  <si>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</si>
  <si>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</si>
  <si>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</si>
  <si>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</si>
  <si>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</si>
  <si>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</si>
  <si>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</si>
  <si>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</si>
  <si>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</si>
  <si>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</si>
  <si>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</si>
  <si>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</si>
  <si>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</si>
  <si>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</si>
  <si>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</si>
  <si>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</si>
  <si>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</si>
  <si>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</si>
  <si>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</si>
  <si>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</si>
  <si>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</si>
  <si>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</si>
  <si>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</si>
  <si>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</si>
  <si>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</si>
  <si>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</si>
  <si>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</si>
  <si>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</si>
  <si>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</si>
  <si>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</si>
  <si>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</si>
  <si>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</si>
  <si>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</si>
  <si>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</si>
  <si>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</si>
  <si>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</si>
  <si>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</si>
  <si>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</si>
  <si>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</si>
  <si>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</si>
  <si>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</si>
  <si>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</si>
  <si>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</si>
  <si>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</si>
  <si>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</si>
  <si>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</si>
  <si>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</si>
  <si>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</si>
  <si>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</si>
  <si>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</si>
  <si>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</si>
  <si>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</si>
  <si>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</si>
  <si>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</si>
  <si>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</si>
  <si>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</si>
  <si>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</si>
  <si>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</si>
  <si>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</si>
  <si>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</si>
  <si>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</si>
  <si>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</si>
  <si>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</si>
  <si>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</si>
  <si>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</si>
  <si>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</si>
  <si>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</si>
  <si>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</si>
  <si>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</si>
  <si>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</si>
  <si>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</si>
  <si>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</si>
  <si>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</si>
  <si>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</si>
  <si>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</si>
  <si>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</si>
  <si>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</si>
  <si>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</si>
  <si>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</si>
  <si>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</si>
  <si>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</si>
  <si>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</si>
  <si>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</si>
  <si>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</si>
  <si>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</si>
  <si>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</si>
  <si>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</si>
  <si>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</si>
  <si>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</si>
  <si>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</si>
  <si>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</si>
  <si>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</si>
  <si>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</si>
  <si>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</si>
  <si>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</si>
  <si>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</si>
  <si>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</si>
  <si>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</si>
  <si>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</si>
  <si>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</si>
  <si>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</si>
  <si>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</si>
  <si>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</si>
  <si>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</si>
  <si>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</si>
  <si>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</si>
  <si>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</si>
  <si>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</si>
  <si>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</si>
  <si>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</si>
  <si>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</si>
  <si>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</si>
  <si>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</si>
  <si>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</si>
  <si>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</si>
  <si>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</si>
  <si>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</si>
  <si>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</si>
  <si>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</si>
  <si>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</si>
  <si>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</si>
  <si>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</si>
  <si>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</si>
  <si>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</si>
  <si>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</si>
  <si>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</si>
  <si>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</si>
  <si>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</si>
  <si>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</si>
  <si>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</si>
  <si>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</si>
  <si>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</si>
  <si>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</si>
  <si>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</si>
  <si>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</si>
  <si>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</si>
  <si>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</si>
  <si>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</si>
  <si>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</si>
  <si>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</si>
  <si>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</si>
  <si>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</si>
  <si>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</si>
  <si>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</si>
  <si>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</si>
  <si>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</si>
  <si>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</si>
  <si>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</si>
  <si>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</si>
  <si>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</si>
  <si>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</si>
  <si>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</si>
  <si>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</si>
  <si>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</si>
  <si>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</si>
  <si>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</si>
  <si>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</si>
  <si>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</si>
  <si>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</si>
  <si>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</si>
  <si>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</si>
  <si>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</si>
  <si>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</si>
  <si>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</si>
  <si>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</si>
  <si>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</si>
  <si>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</si>
  <si>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</si>
  <si>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</si>
  <si>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</si>
  <si>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</si>
  <si>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</si>
  <si>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</si>
  <si>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</si>
  <si>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</si>
  <si>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</si>
  <si>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</si>
  <si>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</si>
  <si>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</si>
  <si>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</si>
  <si>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</si>
  <si>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</si>
  <si>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</si>
  <si>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</si>
  <si>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</si>
  <si>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</si>
  <si>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</si>
  <si>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</si>
  <si>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</si>
  <si>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</si>
  <si>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</si>
  <si>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</si>
  <si>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</si>
  <si>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</si>
  <si>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</si>
  <si>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</si>
  <si>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</si>
  <si>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</si>
  <si>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</si>
  <si>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</si>
  <si>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</si>
  <si>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</si>
  <si>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</si>
  <si>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</si>
  <si>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</si>
  <si>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</si>
  <si>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</si>
  <si>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</si>
  <si>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</si>
  <si>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</si>
  <si>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</si>
  <si>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</si>
  <si>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</si>
  <si>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</si>
  <si>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</si>
  <si>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</si>
  <si>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</si>
  <si>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</si>
  <si>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</si>
  <si>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</si>
  <si>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</si>
  <si>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</si>
  <si>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</si>
  <si>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</si>
  <si>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</si>
  <si>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</si>
  <si>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</si>
  <si>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</si>
  <si>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</si>
  <si>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</si>
  <si>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</si>
  <si>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</si>
  <si>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</si>
  <si>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</si>
  <si>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</si>
  <si>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</si>
  <si>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</si>
  <si>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</si>
  <si>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</si>
  <si>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</si>
  <si>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</si>
  <si>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</si>
  <si>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</si>
  <si>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</si>
  <si>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</si>
  <si>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</si>
  <si>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</si>
  <si>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</si>
  <si>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</si>
  <si>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</si>
  <si>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</si>
  <si>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</si>
  <si>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</si>
  <si>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</si>
  <si>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</si>
  <si>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</si>
  <si>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</si>
  <si>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</si>
  <si>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</si>
  <si>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</si>
  <si>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</si>
  <si>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</si>
  <si>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</si>
  <si>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</si>
  <si>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</si>
  <si>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</si>
  <si>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</si>
  <si>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</si>
  <si>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</si>
  <si>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</si>
  <si>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</si>
  <si>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</si>
  <si>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</si>
  <si>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</si>
  <si>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</si>
  <si>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</si>
  <si>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</si>
  <si>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</si>
  <si>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</si>
  <si>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</si>
  <si>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</si>
  <si>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</si>
  <si>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</si>
  <si>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</si>
  <si>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</si>
  <si>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</si>
  <si>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</si>
  <si>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</si>
  <si>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</si>
  <si>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</si>
  <si>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</si>
  <si>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</si>
  <si>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</si>
  <si>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</si>
  <si>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</si>
  <si>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</si>
  <si>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</si>
  <si>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</si>
  <si>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</si>
  <si>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</si>
  <si>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</si>
  <si>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</si>
  <si>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</si>
  <si>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</si>
  <si>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</si>
  <si>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</si>
  <si>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</si>
  <si>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</si>
  <si>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</si>
  <si>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</si>
  <si>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</si>
  <si>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</si>
  <si>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</si>
  <si>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</si>
  <si>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</si>
  <si>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</si>
  <si>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</si>
  <si>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</si>
  <si>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</si>
  <si>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</si>
  <si>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</si>
  <si>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</si>
  <si>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</si>
  <si>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</si>
  <si>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</si>
  <si>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</si>
  <si>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</si>
  <si>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</si>
  <si>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</si>
  <si>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</si>
  <si>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</si>
  <si>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</si>
  <si>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</si>
  <si>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</si>
  <si>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</si>
  <si>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</si>
  <si>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</si>
  <si>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</si>
  <si>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</si>
  <si>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</si>
  <si>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</si>
  <si>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</si>
  <si>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</si>
  <si>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</si>
  <si>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</si>
  <si>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</si>
  <si>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</si>
  <si>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</si>
  <si>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</si>
  <si>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</si>
  <si>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</si>
  <si>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</si>
  <si>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</si>
  <si>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</si>
  <si>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</si>
  <si>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</si>
  <si>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</si>
  <si>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</si>
  <si>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</si>
  <si>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</si>
  <si>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</si>
  <si>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</si>
  <si>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</si>
  <si>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</si>
  <si>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</si>
  <si>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</si>
  <si>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</si>
  <si>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</si>
  <si>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</si>
  <si>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</si>
  <si>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</si>
  <si>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</si>
  <si>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</si>
  <si>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</si>
  <si>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</si>
  <si>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</si>
  <si>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</si>
  <si>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</si>
  <si>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</si>
  <si>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</si>
  <si>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</si>
  <si>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</si>
  <si>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</si>
  <si>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</si>
  <si>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</si>
  <si>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</si>
  <si>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</si>
  <si>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</si>
  <si>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</si>
  <si>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</si>
  <si>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</si>
  <si>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</si>
  <si>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</si>
  <si>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</si>
  <si>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</si>
  <si>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</si>
  <si>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</si>
  <si>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</si>
  <si>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</si>
  <si>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</si>
  <si>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</si>
  <si>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</si>
  <si>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</si>
  <si>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</si>
  <si>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</si>
  <si>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</si>
  <si>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</si>
  <si>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</si>
  <si>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</si>
  <si>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</si>
  <si>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</si>
  <si>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</si>
  <si>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</si>
  <si>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</si>
  <si>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</si>
  <si>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</si>
  <si>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</si>
  <si>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</si>
  <si>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</si>
  <si>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</si>
  <si>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</si>
  <si>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</si>
  <si>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</si>
  <si>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</si>
  <si>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</si>
  <si>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</si>
  <si>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</si>
  <si>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</si>
  <si>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</si>
  <si>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</si>
  <si>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</si>
  <si>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</si>
  <si>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</si>
  <si>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</si>
  <si>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</si>
  <si>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</si>
  <si>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</si>
  <si>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</si>
  <si>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</si>
  <si>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</si>
  <si>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</si>
  <si>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</si>
  <si>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</si>
  <si>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</si>
  <si>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</si>
  <si>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</si>
  <si>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</si>
  <si>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</si>
  <si>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</si>
  <si>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</si>
  <si>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</si>
  <si>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</si>
  <si>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</si>
  <si>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</si>
  <si>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</si>
  <si>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</si>
  <si>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</si>
  <si>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</si>
  <si>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</si>
  <si>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</si>
  <si>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</si>
  <si>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</si>
  <si>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</si>
  <si>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</si>
  <si>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</si>
  <si>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</si>
  <si>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</si>
  <si>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</si>
  <si>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</si>
  <si>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</si>
  <si>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</si>
  <si>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</si>
  <si>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</si>
  <si>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</si>
  <si>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</si>
  <si>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</si>
  <si>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</si>
  <si>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</si>
  <si>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</si>
  <si>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</si>
  <si>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</si>
  <si>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</si>
  <si>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</si>
  <si>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</si>
  <si>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</si>
  <si>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</si>
  <si>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</si>
  <si>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</si>
  <si>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</si>
  <si>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</si>
  <si>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</si>
  <si>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</si>
  <si>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</si>
  <si>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</si>
  <si>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</si>
  <si>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</si>
  <si>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</si>
  <si>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</si>
  <si>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</si>
  <si>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</si>
  <si>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</si>
  <si>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</si>
  <si>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</si>
  <si>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</si>
  <si>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</si>
  <si>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</si>
  <si>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</si>
  <si>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</si>
  <si>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</si>
  <si>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</si>
  <si>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</si>
  <si>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</si>
  <si>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</si>
  <si>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</si>
  <si>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</si>
  <si>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</si>
  <si>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</si>
  <si>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</si>
  <si>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</si>
  <si>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</si>
  <si>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</si>
  <si>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</si>
  <si>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</si>
  <si>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</si>
  <si>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</si>
  <si>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</si>
  <si>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</si>
  <si>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</si>
  <si>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</si>
  <si>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</si>
  <si>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</si>
  <si>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</si>
  <si>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</si>
  <si>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</si>
  <si>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</si>
  <si>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</si>
  <si>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</si>
  <si>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</si>
  <si>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</si>
  <si>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</si>
  <si>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</si>
  <si>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</si>
  <si>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</si>
  <si>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</si>
  <si>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</si>
  <si>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</si>
  <si>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</si>
  <si>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</si>
  <si>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</si>
  <si>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</si>
  <si>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</si>
  <si>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</si>
  <si>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</si>
  <si>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</si>
  <si>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</si>
  <si>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</si>
  <si>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</si>
  <si>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</si>
  <si>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</si>
  <si>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</si>
  <si>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</si>
  <si>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</si>
  <si>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</si>
  <si>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</si>
  <si>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</si>
  <si>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</si>
  <si>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</si>
  <si>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</si>
  <si>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</si>
  <si>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</si>
  <si>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</si>
  <si>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</si>
  <si>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</si>
  <si>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</si>
  <si>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</si>
  <si>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</si>
  <si>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</si>
  <si>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</si>
  <si>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</si>
  <si>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</si>
  <si>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</si>
  <si>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</si>
  <si>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</si>
  <si>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</si>
  <si>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</si>
  <si>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</si>
  <si>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</si>
  <si>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</si>
  <si>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</si>
  <si>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</si>
  <si>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</si>
  <si>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</si>
  <si>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</si>
  <si>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</si>
  <si>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</si>
  <si>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</si>
  <si>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</si>
  <si>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</si>
  <si>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</si>
  <si>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</si>
  <si>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</si>
  <si>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</si>
  <si>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</si>
  <si>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</si>
  <si>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</si>
  <si>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</si>
  <si>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</si>
  <si>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</si>
  <si>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</si>
  <si>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</si>
  <si>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</si>
  <si>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</si>
  <si>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</si>
  <si>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</si>
  <si>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</si>
  <si>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</si>
  <si>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</si>
  <si>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</si>
  <si>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</si>
  <si>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</si>
  <si>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</si>
  <si>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</si>
  <si>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</si>
  <si>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</si>
  <si>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</si>
  <si>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</si>
  <si>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</si>
  <si>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</si>
  <si>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</si>
  <si>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</si>
  <si>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</si>
  <si>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</si>
  <si>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</si>
  <si>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</si>
  <si>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</si>
  <si>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</si>
  <si>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</si>
  <si>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</si>
  <si>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</si>
  <si>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</si>
  <si>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</si>
  <si>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</si>
  <si>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</si>
  <si>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</si>
  <si>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</si>
  <si>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</si>
  <si>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</si>
  <si>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</si>
  <si>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</si>
  <si>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</si>
  <si>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</si>
  <si>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</si>
  <si>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</si>
  <si>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</si>
  <si>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</si>
  <si>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</si>
  <si>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</si>
  <si>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</si>
  <si>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</si>
  <si>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</si>
  <si>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</si>
  <si>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</si>
  <si>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</si>
  <si>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</si>
  <si>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</si>
  <si>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</si>
  <si>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</si>
  <si>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</si>
  <si>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</si>
  <si>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</si>
  <si>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</si>
  <si>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</si>
  <si>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</si>
  <si>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</si>
  <si>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</si>
  <si>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</si>
  <si>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</si>
  <si>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</si>
  <si>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</si>
  <si>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</si>
  <si>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</si>
  <si>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</si>
  <si>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</si>
  <si>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</si>
  <si>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</si>
  <si>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</si>
  <si>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</si>
  <si>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</si>
  <si>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</si>
  <si>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</si>
  <si>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</si>
  <si>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</si>
  <si>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</si>
  <si>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</si>
  <si>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</si>
  <si>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</si>
  <si>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</si>
  <si>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</si>
  <si>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</si>
  <si>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</si>
  <si>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</si>
  <si>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</si>
  <si>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</si>
  <si>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</si>
  <si>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</si>
  <si>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</si>
  <si>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</si>
  <si>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</si>
  <si>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</si>
  <si>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</si>
  <si>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</si>
  <si>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</si>
  <si>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</si>
  <si>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</si>
  <si>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</si>
  <si>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</si>
  <si>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</si>
  <si>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</si>
  <si>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</si>
  <si>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</si>
  <si>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</si>
  <si>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</si>
  <si>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</si>
  <si>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</si>
  <si>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</si>
  <si>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</si>
  <si>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</si>
  <si>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</si>
  <si>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</si>
  <si>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</si>
  <si>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</si>
  <si>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</si>
  <si>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</si>
  <si>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</si>
  <si>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</si>
  <si>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</si>
  <si>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</si>
  <si>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</si>
  <si>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</si>
  <si>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</si>
  <si>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</si>
  <si>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</si>
  <si>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</si>
  <si>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</si>
  <si>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</si>
  <si>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</si>
  <si>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</si>
  <si>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</si>
  <si>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</si>
  <si>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</si>
  <si>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</si>
  <si>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</si>
  <si>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</si>
  <si>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</si>
  <si>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</si>
  <si>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</si>
  <si>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</si>
  <si>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</si>
  <si>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</si>
  <si>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</si>
  <si>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</si>
  <si>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</si>
  <si>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</si>
  <si>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</si>
  <si>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</si>
  <si>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</si>
  <si>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</si>
  <si>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</si>
  <si>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</si>
  <si>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</si>
  <si>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</si>
  <si>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</si>
  <si>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</si>
  <si>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</si>
  <si>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</si>
  <si>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</si>
  <si>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</si>
  <si>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</si>
  <si>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</si>
  <si>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</si>
  <si>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</si>
  <si>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</si>
  <si>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</si>
  <si>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</si>
  <si>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</si>
  <si>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</si>
  <si>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</si>
  <si>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</si>
  <si>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</si>
  <si>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</si>
  <si>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</si>
  <si>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</si>
  <si>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</si>
  <si>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</si>
  <si>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</si>
  <si>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</si>
  <si>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</si>
  <si>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</si>
  <si>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</si>
  <si>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</si>
  <si>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</si>
  <si>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</si>
  <si>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</si>
  <si>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</si>
  <si>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</si>
  <si>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</si>
  <si>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</si>
  <si>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</si>
  <si>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</si>
  <si>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</si>
  <si>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</si>
  <si>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</si>
  <si>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</si>
  <si>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</si>
  <si>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</si>
  <si>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</si>
  <si>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</si>
  <si>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</si>
  <si>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</si>
  <si>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</si>
  <si>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</si>
  <si>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</si>
  <si>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</si>
  <si>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</si>
  <si>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</si>
  <si>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</si>
  <si>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</si>
  <si>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</si>
  <si>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</si>
  <si>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</si>
  <si>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</si>
  <si>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</si>
  <si>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</si>
  <si>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</si>
  <si>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</si>
  <si>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</si>
  <si>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</si>
  <si>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</si>
  <si>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</si>
  <si>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</si>
  <si>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</si>
  <si>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</si>
  <si>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</si>
  <si>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</si>
  <si>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</si>
  <si>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</si>
  <si>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</si>
  <si>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</si>
  <si>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</si>
  <si>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</si>
  <si>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</si>
  <si>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</si>
  <si>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</si>
  <si>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</si>
  <si>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</si>
  <si>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</si>
  <si>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</si>
  <si>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</si>
  <si>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</si>
  <si>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</si>
  <si>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</si>
  <si>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</si>
  <si>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</si>
  <si>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</si>
  <si>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</si>
  <si>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</si>
  <si>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</si>
  <si>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</si>
  <si>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</si>
  <si>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</si>
  <si>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</si>
  <si>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</si>
  <si>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</si>
  <si>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</si>
  <si>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</si>
  <si>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</si>
  <si>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</si>
  <si>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</si>
  <si>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</si>
  <si>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</si>
  <si>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</si>
  <si>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</si>
  <si>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</si>
  <si>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</si>
  <si>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</si>
  <si>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</si>
  <si>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</si>
  <si>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</si>
  <si>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</si>
  <si>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</si>
  <si>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</si>
  <si>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</si>
  <si>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</si>
  <si>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</si>
  <si>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</si>
  <si>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</si>
  <si>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</si>
  <si>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</si>
  <si>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</si>
  <si>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</si>
  <si>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</si>
  <si>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</si>
  <si>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</si>
  <si>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</si>
  <si>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</si>
  <si>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</si>
  <si>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</si>
  <si>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</si>
  <si>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</si>
  <si>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</si>
  <si>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</si>
  <si>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</si>
  <si>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</si>
  <si>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</si>
  <si>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</si>
  <si>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</si>
  <si>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</si>
  <si>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</si>
  <si>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</si>
  <si>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</si>
  <si>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</si>
  <si>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</si>
  <si>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</si>
  <si>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</si>
  <si>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</si>
  <si>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</si>
  <si>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</si>
  <si>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</si>
  <si>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</si>
  <si>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</si>
  <si>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</si>
  <si>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</si>
  <si>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</si>
  <si>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</si>
  <si>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</si>
  <si>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</si>
  <si>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</si>
  <si>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</si>
  <si>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</si>
  <si>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</si>
  <si>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</si>
  <si>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</si>
  <si>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</si>
  <si>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</si>
  <si>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</si>
  <si>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</si>
  <si>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</si>
  <si>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</si>
  <si>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</si>
  <si>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</si>
  <si>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</si>
  <si>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</si>
  <si>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</si>
  <si>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</si>
  <si>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</si>
  <si>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</si>
  <si>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</si>
  <si>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</si>
  <si>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</si>
  <si>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</si>
  <si>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</si>
  <si>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</si>
  <si>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</si>
  <si>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</si>
  <si>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</si>
  <si>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</si>
  <si>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</si>
  <si>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</si>
  <si>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</si>
  <si>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</si>
  <si>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</si>
  <si>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</si>
  <si>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</si>
  <si>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</si>
  <si>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</si>
  <si>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</si>
  <si>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</si>
  <si>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</si>
  <si>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</si>
  <si>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</si>
  <si>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</si>
  <si>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</si>
  <si>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</si>
  <si>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</si>
  <si>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</si>
  <si>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</si>
  <si>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</si>
  <si>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</si>
  <si>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</si>
  <si>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</si>
  <si>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</si>
  <si>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</si>
  <si>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</si>
  <si>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</si>
  <si>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</si>
  <si>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</si>
  <si>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</si>
  <si>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</si>
  <si>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</si>
  <si>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</si>
  <si>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</si>
  <si>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</si>
  <si>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</si>
  <si>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</si>
  <si>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</si>
  <si>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</si>
  <si>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</si>
  <si>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</si>
  <si>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</si>
  <si>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</si>
  <si>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</si>
  <si>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</si>
  <si>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</si>
  <si>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</si>
  <si>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</si>
  <si>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</si>
  <si>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</si>
  <si>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</si>
  <si>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</si>
  <si>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</si>
  <si>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</si>
  <si>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</si>
  <si>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</si>
  <si>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</si>
  <si>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</si>
  <si>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</si>
  <si>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</si>
  <si>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</si>
  <si>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</si>
  <si>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</si>
  <si>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</si>
  <si>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</si>
  <si>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</si>
  <si>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</si>
  <si>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</si>
  <si>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</si>
  <si>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</si>
  <si>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</si>
  <si>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</si>
  <si>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</si>
  <si>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</si>
  <si>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</si>
  <si>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</si>
  <si>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</si>
  <si>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</si>
  <si>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</si>
  <si>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</si>
  <si>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</si>
  <si>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</si>
  <si>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</si>
  <si>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</si>
  <si>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</si>
  <si>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</si>
  <si>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</si>
  <si>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</si>
  <si>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</si>
  <si>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</si>
  <si>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</si>
  <si>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</si>
  <si>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</si>
  <si>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</si>
  <si>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</si>
  <si>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</si>
  <si>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</si>
  <si>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</si>
  <si>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</si>
  <si>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</si>
  <si>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</si>
  <si>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</si>
  <si>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</si>
  <si>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</si>
  <si>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</si>
  <si>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</si>
  <si>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</si>
  <si>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</si>
  <si>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</si>
  <si>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</si>
  <si>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</si>
  <si>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</si>
  <si>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</si>
  <si>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</si>
  <si>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</si>
  <si>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</si>
  <si>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</si>
  <si>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</si>
  <si>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</si>
  <si>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</si>
  <si>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</si>
  <si>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</si>
  <si>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</si>
  <si>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</si>
  <si>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</si>
  <si>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</si>
  <si>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</si>
  <si>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</si>
  <si>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</si>
  <si>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</si>
  <si>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</si>
  <si>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</si>
  <si>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</si>
  <si>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</si>
  <si>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</si>
  <si>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</si>
  <si>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</si>
  <si>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</si>
  <si>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</si>
  <si>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</si>
  <si>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</si>
  <si>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</si>
  <si>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</si>
  <si>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</si>
  <si>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</si>
  <si>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</si>
  <si>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</si>
  <si>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</si>
  <si>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</si>
  <si>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</si>
  <si>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</si>
  <si>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</si>
  <si>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</si>
  <si>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</si>
  <si>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</si>
  <si>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</si>
  <si>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</si>
  <si>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</si>
  <si>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</si>
  <si>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</si>
  <si>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</si>
  <si>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</si>
  <si>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</si>
  <si>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</si>
  <si>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</si>
  <si>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</si>
  <si>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</si>
  <si>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</si>
  <si>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</si>
  <si>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</si>
  <si>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</si>
  <si>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</si>
  <si>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</si>
  <si>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</si>
  <si>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</si>
  <si>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</si>
  <si>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</si>
  <si>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</si>
  <si>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</si>
  <si>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</si>
  <si>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</si>
  <si>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</si>
  <si>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</si>
  <si>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</si>
  <si>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</si>
  <si>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</si>
  <si>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</si>
  <si>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</si>
  <si>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</si>
  <si>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</si>
  <si>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</si>
  <si>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</si>
  <si>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</si>
  <si>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</si>
  <si>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</si>
  <si>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</si>
  <si>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</si>
  <si>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</si>
  <si>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</si>
  <si>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</si>
  <si>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</si>
  <si>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</si>
  <si>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</si>
  <si>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</si>
  <si>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</si>
  <si>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</si>
  <si>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</si>
  <si>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</si>
  <si>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</si>
  <si>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</si>
  <si>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</si>
  <si>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</si>
  <si>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</si>
  <si>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</si>
  <si>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</si>
  <si>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</si>
  <si>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</si>
  <si>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</si>
  <si>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</si>
  <si>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</si>
  <si>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</si>
  <si>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</si>
  <si>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</si>
  <si>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</si>
  <si>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</si>
  <si>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</si>
  <si>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</si>
  <si>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</si>
  <si>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</si>
  <si>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</si>
  <si>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</si>
  <si>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</si>
  <si>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</si>
  <si>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</si>
  <si>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</si>
  <si>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</si>
  <si>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</si>
  <si>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</si>
  <si>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</si>
  <si>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</si>
  <si>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</si>
  <si>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</si>
  <si>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</si>
  <si>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</si>
  <si>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</si>
  <si>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</si>
  <si>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</si>
  <si>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</si>
  <si>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</si>
  <si>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</si>
  <si>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</si>
  <si>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</si>
  <si>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</si>
  <si>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</si>
  <si>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</si>
  <si>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</si>
  <si>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</si>
  <si>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</si>
  <si>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</si>
  <si>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</si>
  <si>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</si>
  <si>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</si>
  <si>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</si>
  <si>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</si>
  <si>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</si>
  <si>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</si>
  <si>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</si>
  <si>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</si>
  <si>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</si>
  <si>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</si>
  <si>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</si>
  <si>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</si>
  <si>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</si>
  <si>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</si>
  <si>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</si>
  <si>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</si>
  <si>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</si>
  <si>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</si>
  <si>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</si>
  <si>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</si>
  <si>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</si>
  <si>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</si>
  <si>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</si>
  <si>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</si>
  <si>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</si>
  <si>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</si>
  <si>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</si>
  <si>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</si>
  <si>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</si>
  <si>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</si>
  <si>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</si>
  <si>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</si>
  <si>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</si>
  <si>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</si>
  <si>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</si>
  <si>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</si>
  <si>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</si>
  <si>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</si>
  <si>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</si>
  <si>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</si>
  <si>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</si>
  <si>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</si>
  <si>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</si>
  <si>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</si>
  <si>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</si>
  <si>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</si>
  <si>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</si>
  <si>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</si>
  <si>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</si>
  <si>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</si>
  <si>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</si>
  <si>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</si>
  <si>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</si>
  <si>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</si>
  <si>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</si>
  <si>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</si>
  <si>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</si>
  <si>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</si>
  <si>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</si>
  <si>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</si>
  <si>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</si>
  <si>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</si>
  <si>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</si>
  <si>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</si>
  <si>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</si>
  <si>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</si>
  <si>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</si>
  <si>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</si>
  <si>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</si>
  <si>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</si>
  <si>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</si>
  <si>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</si>
  <si>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</si>
  <si>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</si>
  <si>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</si>
  <si>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</si>
  <si>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</si>
  <si>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</si>
  <si>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</si>
  <si>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</si>
  <si>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</si>
  <si>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</si>
  <si>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</si>
  <si>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</si>
  <si>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</si>
  <si>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</si>
  <si>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</si>
  <si>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</si>
  <si>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</si>
  <si>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</si>
  <si>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</si>
  <si>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</si>
  <si>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</si>
  <si>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</si>
  <si>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</si>
  <si>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</si>
  <si>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</si>
  <si>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</si>
  <si>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</si>
  <si>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</si>
  <si>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</si>
  <si>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</si>
  <si>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</si>
  <si>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</si>
  <si>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</si>
  <si>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</si>
  <si>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</si>
  <si>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</si>
  <si>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</si>
  <si>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</si>
  <si>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</si>
  <si>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</si>
  <si>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</si>
  <si>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</si>
  <si>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</si>
  <si>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</si>
  <si>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</si>
  <si>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</si>
  <si>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</si>
  <si>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</si>
  <si>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</si>
  <si>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</si>
  <si>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</si>
  <si>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</si>
  <si>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</si>
  <si>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</si>
  <si>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</si>
  <si>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</si>
  <si>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</si>
  <si>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</si>
  <si>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</si>
  <si>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</si>
  <si>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</si>
  <si>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</si>
  <si>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</si>
  <si>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</si>
  <si>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</si>
  <si>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</si>
  <si>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</si>
  <si>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</si>
  <si>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</si>
  <si>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</si>
  <si>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</si>
  <si>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</si>
  <si>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</si>
  <si>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</si>
  <si>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</si>
  <si>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</si>
  <si>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</si>
  <si>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</si>
  <si>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</si>
  <si>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</si>
  <si>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</si>
  <si>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</si>
  <si>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</si>
  <si>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</si>
  <si>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</si>
  <si>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</si>
  <si>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</si>
  <si>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</si>
  <si>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</si>
  <si>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</si>
  <si>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</si>
  <si>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</si>
  <si>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</si>
  <si>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</si>
  <si>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</si>
  <si>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</si>
  <si>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</si>
  <si>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</si>
  <si>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</si>
  <si>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</si>
  <si>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</si>
  <si>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</si>
  <si>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</si>
  <si>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</si>
  <si>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</si>
  <si>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</si>
  <si>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</si>
  <si>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</si>
  <si>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</si>
  <si>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</si>
  <si>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</si>
  <si>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</si>
  <si>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</si>
  <si>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</si>
  <si>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</si>
  <si>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</si>
  <si>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</si>
  <si>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</si>
  <si>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</si>
  <si>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</si>
  <si>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</si>
  <si>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</si>
  <si>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</si>
  <si>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</si>
  <si>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</si>
  <si>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</si>
  <si>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</si>
  <si>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</si>
  <si>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</si>
  <si>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</si>
  <si>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</si>
  <si>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</si>
  <si>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</si>
  <si>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</si>
  <si>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</si>
  <si>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</si>
  <si>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</si>
  <si>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</si>
  <si>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</si>
  <si>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</si>
  <si>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</si>
  <si>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</si>
  <si>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</si>
  <si>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</si>
  <si>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</si>
  <si>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</si>
  <si>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</si>
  <si>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</si>
  <si>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</si>
  <si>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</si>
  <si>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</si>
  <si>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</si>
  <si>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</si>
  <si>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</si>
  <si>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</si>
  <si>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</si>
  <si>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</si>
  <si>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</si>
  <si>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</si>
  <si>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</si>
  <si>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</si>
  <si>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</si>
  <si>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</si>
  <si>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</si>
  <si>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</si>
  <si>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</si>
  <si>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</si>
  <si>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</si>
  <si>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</si>
  <si>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</si>
  <si>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</si>
  <si>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</si>
  <si>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</si>
  <si>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</si>
  <si>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</si>
  <si>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</si>
  <si>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</si>
  <si>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</si>
  <si>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</si>
  <si>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</si>
  <si>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</si>
  <si>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</si>
  <si>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</si>
  <si>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</si>
  <si>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</si>
  <si>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</si>
  <si>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</si>
  <si>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</si>
  <si>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</si>
  <si>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</si>
  <si>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</si>
  <si>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</si>
  <si>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</si>
  <si>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</si>
  <si>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</si>
  <si>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</si>
  <si>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</si>
  <si>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</si>
  <si>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</si>
  <si>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</si>
  <si>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</si>
  <si>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</si>
  <si>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</si>
  <si>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</si>
  <si>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</si>
  <si>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</si>
  <si>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</si>
  <si>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</si>
  <si>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</si>
  <si>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</si>
  <si>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</si>
  <si>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</si>
  <si>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</si>
  <si>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</si>
  <si>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</si>
  <si>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</si>
  <si>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</si>
  <si>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</si>
  <si>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</si>
  <si>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</si>
  <si>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</si>
  <si>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</si>
  <si>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</si>
  <si>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</si>
  <si>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</si>
  <si>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</si>
  <si>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</si>
  <si>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</si>
  <si>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</si>
  <si>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</si>
  <si>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</si>
  <si>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</si>
  <si>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</si>
  <si>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</si>
  <si>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</si>
  <si>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</si>
  <si>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</si>
  <si>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</si>
  <si>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</si>
  <si>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</si>
  <si>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</si>
  <si>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</si>
  <si>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</si>
  <si>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</si>
  <si>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</si>
  <si>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</si>
  <si>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</si>
  <si>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</si>
  <si>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</si>
  <si>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</si>
  <si>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</si>
  <si>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</si>
  <si>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</si>
  <si>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</si>
  <si>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</si>
  <si>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</si>
  <si>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</si>
  <si>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</si>
  <si>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</si>
  <si>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</si>
  <si>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</si>
  <si>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</si>
  <si>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</si>
  <si>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</si>
  <si>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</si>
  <si>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</si>
  <si>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</si>
  <si>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</si>
  <si>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</si>
  <si>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</si>
  <si>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</si>
  <si>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</si>
  <si>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</si>
  <si>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</si>
  <si>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</si>
  <si>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</si>
  <si>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</si>
  <si>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</si>
  <si>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</si>
  <si>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</si>
  <si>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</si>
  <si>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</si>
  <si>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</si>
  <si>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</si>
  <si>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</si>
  <si>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</si>
  <si>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</si>
  <si>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</si>
  <si>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</si>
  <si>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</si>
  <si>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</si>
  <si>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</si>
  <si>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</si>
  <si>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</si>
  <si>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</si>
  <si>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</si>
  <si>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</si>
  <si>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</si>
  <si>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</si>
  <si>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</si>
  <si>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</si>
  <si>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</si>
  <si>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</si>
  <si>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</si>
  <si>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</si>
  <si>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</si>
  <si>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</si>
  <si>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</si>
  <si>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</si>
  <si>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</si>
  <si>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</si>
  <si>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</si>
  <si>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</si>
  <si>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</si>
  <si>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</si>
  <si>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</si>
  <si>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</si>
  <si>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</si>
  <si>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</si>
  <si>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</si>
  <si>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</si>
  <si>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</si>
  <si>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</si>
  <si>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</si>
  <si>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</si>
  <si>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</si>
  <si>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</si>
  <si>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</si>
  <si>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</si>
  <si>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</si>
  <si>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</si>
  <si>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</si>
  <si>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</si>
  <si>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</si>
  <si>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</si>
  <si>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</si>
  <si>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</si>
  <si>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</si>
  <si>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</si>
  <si>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</si>
  <si>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</si>
  <si>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</si>
  <si>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</si>
  <si>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</si>
  <si>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</si>
  <si>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</si>
  <si>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</si>
  <si>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</si>
  <si>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</si>
  <si>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</si>
  <si>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</si>
  <si>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</si>
  <si>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</si>
  <si>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</si>
  <si>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</si>
  <si>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</si>
  <si>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</si>
  <si>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</si>
  <si>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</si>
  <si>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</si>
  <si>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</si>
  <si>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</si>
  <si>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</si>
  <si>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</si>
  <si>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</si>
  <si>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</si>
  <si>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</si>
  <si>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</si>
  <si>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</si>
  <si>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</si>
  <si>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</si>
  <si>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</si>
  <si>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</si>
  <si>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</si>
  <si>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</si>
  <si>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</si>
  <si>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</si>
  <si>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</si>
  <si>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</si>
  <si>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</si>
  <si>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</si>
  <si>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</si>
  <si>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</si>
  <si>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</si>
  <si>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</si>
  <si>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</si>
  <si>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</si>
  <si>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</si>
  <si>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</si>
  <si>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</si>
  <si>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</si>
  <si>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</si>
  <si>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</si>
  <si>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</si>
  <si>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</si>
  <si>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</si>
  <si>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</si>
  <si>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</si>
  <si>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</si>
  <si>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</si>
  <si>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</si>
  <si>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</si>
  <si>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</si>
  <si>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</si>
  <si>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</si>
  <si>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</si>
  <si>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</si>
  <si>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</si>
  <si>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</si>
  <si>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</si>
  <si>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</si>
  <si>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</si>
  <si>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</si>
  <si>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</si>
  <si>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</si>
  <si>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</si>
  <si>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</si>
  <si>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</si>
  <si>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</si>
  <si>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</si>
  <si>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</si>
  <si>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</si>
  <si>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</si>
  <si>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</si>
  <si>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</si>
  <si>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</si>
  <si>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</si>
  <si>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</si>
  <si>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</si>
  <si>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</si>
  <si>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</si>
  <si>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</si>
  <si>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</si>
  <si>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</si>
  <si>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</si>
  <si>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</si>
  <si>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</si>
  <si>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</si>
  <si>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</si>
  <si>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</si>
  <si>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</si>
  <si>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</si>
  <si>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</si>
  <si>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</si>
  <si>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</si>
  <si>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</si>
  <si>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</si>
  <si>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</si>
  <si>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</si>
  <si>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</si>
  <si>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</si>
  <si>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</si>
  <si>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</si>
  <si>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</si>
  <si>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</si>
  <si>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</si>
  <si>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</si>
  <si>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</si>
  <si>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</si>
  <si>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</si>
  <si>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</si>
  <si>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</si>
  <si>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</si>
  <si>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</si>
  <si>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</si>
  <si>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</si>
  <si>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</si>
  <si>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</si>
  <si>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</si>
  <si>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</si>
  <si>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</si>
  <si>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</si>
  <si>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</si>
  <si>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</si>
  <si>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</si>
  <si>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</si>
  <si>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</si>
  <si>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</si>
  <si>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</si>
  <si>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</si>
  <si>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</si>
  <si>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</si>
  <si>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</si>
  <si>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</si>
  <si>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</si>
  <si>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</si>
  <si>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</si>
  <si>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</si>
  <si>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</si>
  <si>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</si>
  <si>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</si>
  <si>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</si>
  <si>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</si>
  <si>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</si>
  <si>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</si>
  <si>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</si>
  <si>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</si>
  <si>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</si>
  <si>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</si>
  <si>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</si>
  <si>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</si>
  <si>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</si>
  <si>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</si>
  <si>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</si>
  <si>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</si>
  <si>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</si>
  <si>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</si>
  <si>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</si>
  <si>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</si>
  <si>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</si>
  <si>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</si>
  <si>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</si>
  <si>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</si>
  <si>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</si>
  <si>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</si>
  <si>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</si>
  <si>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</si>
  <si>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</si>
  <si>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</si>
  <si>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</si>
  <si>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</si>
  <si>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</si>
  <si>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</si>
  <si>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</si>
  <si>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</si>
  <si>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</si>
  <si>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</si>
  <si>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</si>
  <si>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</si>
  <si>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</si>
  <si>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</si>
  <si>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</si>
  <si>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</si>
  <si>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</si>
  <si>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</si>
  <si>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</si>
  <si>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</si>
  <si>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</si>
  <si>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</si>
  <si>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</si>
  <si>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</si>
  <si>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</si>
  <si>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</si>
  <si>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</si>
  <si>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</si>
  <si>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</si>
  <si>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</si>
  <si>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</si>
  <si>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</si>
  <si>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</si>
  <si>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</si>
  <si>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</si>
  <si>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</si>
  <si>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</si>
  <si>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</si>
  <si>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</si>
  <si>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</si>
  <si>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</si>
  <si>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</si>
  <si>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</si>
  <si>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</si>
  <si>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</si>
  <si>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</si>
  <si>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</si>
  <si>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</si>
  <si>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</si>
  <si>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</si>
  <si>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</si>
  <si>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</si>
  <si>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</si>
  <si>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</si>
  <si>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</si>
  <si>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</si>
  <si>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</si>
  <si>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</si>
  <si>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</si>
  <si>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</si>
  <si>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</si>
  <si>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</si>
  <si>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</si>
  <si>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</si>
  <si>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</si>
  <si>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</si>
  <si>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</si>
  <si>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</si>
  <si>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</si>
  <si>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</si>
  <si>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</si>
  <si>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</si>
  <si>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</si>
  <si>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</si>
  <si>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</si>
  <si>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</si>
  <si>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</si>
  <si>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</si>
  <si>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</si>
  <si>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</si>
  <si>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</si>
  <si>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</si>
  <si>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</si>
  <si>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</si>
  <si>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</si>
  <si>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</si>
  <si>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</si>
  <si>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</si>
  <si>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</si>
  <si>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</si>
  <si>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</si>
  <si>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</si>
  <si>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</si>
  <si>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</si>
  <si>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</si>
  <si>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</si>
  <si>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</si>
  <si>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</si>
  <si>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</si>
  <si>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</si>
  <si>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</si>
  <si>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</si>
  <si>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</si>
  <si>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</si>
  <si>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</si>
  <si>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</si>
  <si>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</si>
  <si>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</si>
  <si>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</si>
  <si>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</si>
  <si>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</si>
  <si>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</si>
  <si>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</si>
  <si>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</si>
  <si>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</si>
  <si>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</si>
  <si>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</si>
  <si>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</si>
  <si>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</si>
  <si>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</si>
  <si>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</si>
  <si>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</si>
  <si>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</si>
  <si>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</si>
  <si>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</si>
  <si>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</si>
  <si>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</si>
  <si>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</si>
  <si>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</si>
  <si>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</si>
  <si>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</si>
  <si>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</si>
  <si>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</si>
  <si>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</si>
  <si>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</si>
  <si>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</si>
  <si>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</si>
  <si>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</si>
  <si>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</si>
  <si>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</si>
  <si>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</si>
  <si>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</si>
  <si>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</si>
  <si>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</si>
  <si>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</si>
  <si>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</si>
  <si>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</si>
  <si>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</si>
  <si>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</si>
  <si>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</si>
  <si>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</si>
  <si>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</si>
  <si>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</si>
  <si>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</si>
  <si>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</si>
  <si>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</si>
  <si>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</si>
  <si>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</si>
  <si>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</si>
  <si>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</si>
  <si>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</si>
  <si>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</si>
  <si>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</si>
  <si>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</si>
  <si>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</si>
  <si>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</si>
  <si>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</si>
  <si>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</si>
  <si>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</si>
  <si>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</si>
  <si>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</si>
  <si>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</si>
  <si>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</si>
  <si>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</si>
  <si>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</si>
  <si>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</si>
  <si>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</si>
  <si>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</si>
  <si>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</si>
  <si>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</si>
  <si>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</si>
  <si>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</si>
  <si>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</si>
  <si>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</si>
  <si>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</si>
  <si>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</si>
  <si>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</si>
  <si>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</si>
  <si>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</si>
  <si>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</si>
  <si>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</si>
  <si>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</si>
  <si>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</si>
  <si>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</si>
  <si>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</si>
  <si>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</si>
  <si>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</si>
  <si>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</si>
  <si>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</si>
  <si>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</si>
  <si>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</si>
  <si>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</si>
  <si>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</si>
  <si>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</si>
  <si>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</si>
  <si>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</si>
  <si>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</si>
  <si>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</si>
  <si>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</si>
  <si>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</si>
  <si>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</si>
  <si>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</si>
  <si>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</si>
  <si>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</si>
  <si>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</si>
  <si>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</si>
  <si>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</si>
  <si>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</si>
  <si>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</si>
  <si>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</si>
  <si>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</si>
  <si>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</si>
  <si>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</si>
  <si>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</si>
  <si>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</si>
  <si>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</si>
  <si>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</si>
  <si>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</si>
  <si>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</si>
  <si>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</si>
  <si>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</si>
  <si>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</si>
  <si>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</si>
  <si>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</si>
  <si>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</si>
  <si>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</si>
  <si>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</si>
  <si>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</si>
  <si>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</si>
  <si>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</si>
  <si>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</si>
  <si>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</si>
  <si>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</si>
  <si>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</si>
  <si>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</si>
  <si>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</si>
  <si>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</si>
  <si>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</si>
  <si>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</si>
  <si>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</si>
  <si>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</si>
  <si>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</si>
  <si>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</si>
  <si>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</si>
  <si>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</si>
  <si>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</si>
  <si>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</si>
  <si>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</si>
  <si>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</si>
  <si>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</si>
  <si>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</si>
  <si>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</si>
  <si>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</si>
  <si>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</si>
  <si>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</si>
  <si>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</si>
  <si>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</si>
  <si>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</si>
  <si>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</si>
  <si>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</si>
  <si>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</si>
  <si>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</si>
  <si>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</si>
  <si>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</si>
  <si>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</si>
  <si>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</si>
  <si>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</si>
  <si>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</si>
  <si>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</si>
  <si>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</si>
  <si>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</si>
  <si>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</si>
  <si>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</si>
  <si>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</si>
  <si>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</si>
  <si>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</si>
  <si>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</si>
  <si>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</si>
  <si>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</si>
  <si>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</si>
  <si>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</si>
  <si>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</si>
  <si>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</si>
  <si>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</si>
  <si>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</si>
  <si>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</si>
  <si>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</si>
  <si>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</si>
  <si>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</si>
  <si>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</si>
  <si>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</si>
  <si>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</si>
  <si>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</si>
  <si>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</si>
  <si>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</si>
  <si>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</si>
  <si>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</si>
  <si>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</si>
  <si>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</si>
  <si>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</si>
  <si>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</si>
  <si>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</si>
  <si>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</si>
  <si>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</si>
  <si>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</si>
  <si>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</si>
  <si>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</si>
  <si>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</si>
  <si>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</si>
  <si>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</si>
  <si>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</si>
  <si>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</si>
  <si>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</si>
  <si>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</si>
  <si>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</si>
  <si>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</si>
  <si>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</si>
  <si>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</si>
  <si>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</si>
  <si>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</si>
  <si>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</si>
  <si>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</si>
  <si>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</si>
  <si>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</si>
  <si>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</si>
  <si>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</si>
  <si>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</si>
  <si>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</si>
  <si>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</si>
  <si>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</si>
  <si>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</si>
  <si>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</si>
  <si>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</si>
  <si>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</si>
  <si>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</si>
  <si>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</si>
  <si>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</si>
  <si>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</si>
  <si>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</si>
  <si>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</si>
  <si>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</si>
  <si>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</si>
  <si>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</si>
  <si>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</si>
  <si>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</si>
  <si>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</si>
  <si>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</si>
  <si>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</si>
  <si>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</si>
  <si>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</si>
  <si>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</si>
  <si>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</si>
  <si>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</si>
  <si>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</si>
  <si>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</si>
  <si>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</si>
  <si>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</si>
  <si>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</si>
  <si>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</si>
  <si>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</si>
  <si>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</si>
  <si>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</si>
  <si>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</si>
  <si>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</si>
  <si>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</si>
  <si>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</si>
  <si>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</si>
  <si>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</si>
  <si>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</si>
  <si>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</si>
  <si>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</si>
  <si>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</si>
  <si>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</si>
  <si>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</si>
  <si>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</si>
  <si>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</si>
  <si>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</si>
  <si>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</si>
  <si>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</si>
  <si>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</si>
  <si>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</si>
  <si>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</si>
  <si>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</si>
  <si>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</si>
  <si>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</si>
  <si>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</si>
  <si>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</si>
  <si>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</si>
  <si>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</si>
  <si>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</si>
  <si>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</si>
  <si>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</si>
  <si>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</si>
  <si>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</si>
  <si>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</si>
  <si>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</si>
  <si>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</si>
  <si>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</si>
  <si>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</si>
  <si>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</si>
  <si>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</si>
  <si>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</si>
  <si>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</si>
  <si>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</si>
  <si>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</si>
  <si>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</si>
  <si>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</si>
  <si>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</si>
  <si>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</si>
  <si>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</si>
  <si>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</si>
  <si>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</si>
  <si>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</si>
  <si>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</si>
  <si>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</si>
  <si>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</si>
  <si>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</si>
  <si>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</si>
  <si>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</si>
  <si>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</si>
  <si>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</si>
  <si>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</si>
  <si>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</si>
  <si>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</si>
  <si>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</si>
  <si>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</si>
  <si>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</si>
  <si>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</si>
  <si>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</si>
  <si>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</si>
  <si>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</si>
  <si>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</si>
  <si>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</si>
  <si>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</si>
  <si>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</si>
  <si>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</si>
  <si>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</si>
  <si>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</si>
  <si>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</si>
  <si>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</si>
  <si>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</si>
  <si>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</si>
  <si>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</si>
  <si>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</si>
  <si>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</si>
  <si>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</si>
  <si>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</si>
  <si>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</si>
  <si>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</si>
  <si>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</si>
  <si>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</si>
  <si>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</si>
  <si>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</si>
  <si>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</si>
  <si>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</si>
  <si>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</si>
  <si>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</si>
  <si>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</si>
  <si>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</si>
  <si>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</si>
  <si>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</si>
  <si>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</si>
  <si>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</si>
  <si>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</si>
  <si>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</si>
  <si>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</si>
  <si>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</si>
  <si>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</si>
  <si>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</si>
  <si>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</si>
  <si>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</si>
  <si>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</si>
  <si>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</si>
  <si>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</si>
  <si>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</si>
  <si>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</si>
  <si>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</si>
  <si>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</si>
  <si>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</si>
  <si>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</si>
  <si>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</si>
  <si>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</si>
  <si>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</si>
  <si>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</si>
  <si>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</si>
  <si>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</si>
  <si>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</si>
  <si>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</si>
  <si>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</si>
  <si>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</si>
  <si>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</si>
  <si>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</si>
  <si>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</si>
  <si>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</si>
  <si>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</si>
  <si>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</si>
  <si>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</si>
  <si>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</si>
  <si>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</si>
  <si>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</si>
  <si>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</si>
  <si>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</si>
  <si>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</si>
  <si>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</si>
  <si>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</si>
  <si>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</si>
  <si>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</si>
  <si>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</si>
  <si>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</si>
  <si>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</si>
  <si>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</si>
  <si>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</si>
  <si>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</si>
  <si>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</si>
  <si>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</si>
  <si>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</si>
  <si>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</si>
  <si>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</si>
  <si>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</si>
  <si>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</si>
  <si>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</si>
  <si>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</si>
  <si>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</si>
  <si>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</si>
  <si>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</si>
  <si>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</si>
  <si>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</si>
  <si>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</si>
  <si>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</si>
  <si>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</si>
  <si>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</si>
  <si>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</si>
  <si>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</si>
  <si>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</si>
  <si>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</si>
  <si>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</si>
  <si>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</si>
  <si>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</si>
  <si>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</si>
  <si>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</si>
  <si>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</si>
  <si>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</si>
  <si>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</si>
  <si>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</si>
  <si>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</si>
  <si>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</si>
  <si>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</si>
  <si>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</si>
  <si>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</si>
  <si>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</si>
  <si>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</si>
  <si>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</si>
  <si>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</si>
  <si>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</si>
  <si>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</si>
  <si>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</si>
  <si>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</si>
  <si>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</si>
  <si>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</si>
  <si>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</si>
  <si>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</si>
  <si>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</si>
  <si>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</si>
  <si>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</si>
  <si>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</si>
  <si>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</si>
  <si>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</si>
  <si>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</si>
  <si>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</si>
  <si>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</si>
  <si>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</si>
  <si>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</si>
  <si>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</si>
  <si>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</si>
  <si>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</si>
  <si>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</si>
  <si>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</si>
  <si>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</si>
  <si>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</si>
  <si>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</si>
  <si>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</si>
  <si>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</si>
  <si>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</si>
  <si>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</si>
  <si>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</si>
  <si>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</si>
  <si>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</si>
  <si>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</si>
  <si>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</si>
  <si>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</si>
  <si>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</si>
  <si>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</si>
  <si>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</si>
  <si>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</si>
  <si>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</si>
  <si>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</si>
  <si>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</si>
  <si>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</si>
  <si>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</si>
  <si>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</si>
  <si>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</si>
  <si>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</si>
  <si>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</si>
  <si>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</si>
  <si>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</si>
  <si>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</si>
  <si>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</si>
  <si>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</si>
  <si>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</si>
  <si>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</si>
  <si>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</si>
  <si>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</si>
  <si>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</si>
  <si>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</si>
  <si>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</si>
  <si>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</si>
  <si>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</si>
  <si>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</si>
  <si>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</si>
  <si>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</si>
  <si>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</si>
  <si>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</si>
  <si>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</si>
  <si>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</si>
  <si>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</si>
  <si>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</si>
  <si>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</si>
  <si>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</si>
  <si>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</si>
  <si>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</si>
  <si>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</si>
  <si>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</si>
  <si>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</si>
  <si>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</si>
  <si>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</si>
  <si>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</si>
  <si>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</si>
  <si>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</si>
  <si>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</si>
  <si>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</si>
  <si>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</si>
  <si>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</si>
  <si>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</si>
  <si>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</si>
  <si>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</si>
  <si>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</si>
  <si>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</si>
  <si>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</si>
  <si>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</si>
  <si>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</si>
  <si>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</si>
  <si>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</si>
  <si>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</si>
  <si>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</si>
  <si>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</si>
  <si>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</si>
  <si>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</si>
  <si>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</si>
  <si>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</si>
  <si>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</si>
  <si>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</si>
  <si>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</si>
  <si>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</si>
  <si>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</si>
  <si>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</si>
  <si>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</si>
  <si>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</si>
  <si>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</si>
  <si>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</si>
  <si>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</si>
  <si>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</si>
  <si>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</si>
  <si>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</si>
  <si>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</si>
  <si>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</si>
  <si>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</si>
  <si>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</si>
  <si>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</si>
  <si>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</si>
  <si>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</si>
  <si>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</si>
  <si>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</si>
  <si>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</si>
  <si>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</si>
  <si>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</si>
  <si>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</si>
  <si>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</si>
  <si>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</si>
  <si>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</si>
  <si>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</si>
  <si>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</si>
  <si>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</si>
  <si>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</si>
  <si>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</si>
  <si>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</si>
  <si>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</si>
  <si>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</si>
  <si>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</si>
  <si>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</si>
  <si>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</si>
  <si>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</si>
  <si>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</si>
  <si>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</si>
  <si>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</si>
  <si>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</si>
  <si>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</si>
  <si>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</si>
  <si>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</si>
  <si>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</si>
  <si>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</si>
  <si>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</si>
  <si>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</si>
  <si>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</si>
  <si>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</si>
  <si>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</si>
  <si>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</si>
  <si>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</si>
  <si>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</si>
  <si>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</si>
  <si>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</si>
  <si>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</si>
  <si>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</si>
  <si>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</si>
  <si>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</si>
  <si>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</si>
  <si>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</si>
  <si>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</si>
  <si>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</si>
  <si>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</si>
  <si>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</si>
  <si>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</si>
  <si>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</si>
  <si>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</si>
  <si>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</si>
  <si>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</si>
  <si>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</si>
  <si>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</si>
  <si>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</si>
  <si>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</si>
  <si>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</si>
  <si>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</si>
  <si>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</si>
  <si>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</si>
  <si>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</si>
  <si>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</si>
  <si>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</si>
  <si>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</si>
  <si>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</si>
  <si>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</si>
  <si>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</si>
  <si>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</si>
  <si>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</si>
  <si>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</si>
  <si>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</si>
  <si>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</si>
  <si>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</si>
  <si>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</si>
  <si>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</si>
  <si>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</si>
  <si>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</si>
  <si>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</si>
  <si>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</si>
  <si>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</si>
  <si>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</si>
  <si>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</si>
  <si>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</si>
  <si>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</si>
  <si>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</si>
  <si>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</si>
  <si>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</si>
  <si>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</si>
  <si>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</si>
  <si>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</si>
  <si>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</si>
  <si>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</si>
  <si>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</si>
  <si>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</si>
  <si>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</si>
  <si>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</si>
  <si>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</si>
  <si>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</si>
  <si>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</si>
  <si>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</si>
  <si>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</si>
  <si>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</si>
  <si>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</si>
  <si>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</si>
  <si>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</si>
  <si>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</si>
  <si>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</si>
  <si>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</si>
  <si>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</si>
  <si>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</si>
  <si>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</si>
  <si>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</si>
  <si>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</si>
  <si>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</si>
  <si>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</si>
  <si>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</si>
  <si>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</si>
  <si>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</si>
  <si>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</si>
  <si>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</si>
  <si>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</si>
  <si>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</si>
  <si>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</si>
  <si>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</si>
  <si>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</si>
  <si>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</si>
  <si>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</si>
  <si>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</si>
  <si>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</si>
  <si>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</si>
  <si>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</si>
  <si>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</si>
  <si>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</si>
  <si>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</si>
  <si>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</si>
  <si>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</si>
  <si>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</si>
  <si>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</si>
  <si>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</si>
  <si>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</si>
  <si>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</si>
  <si>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</si>
  <si>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</si>
  <si>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</si>
  <si>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</si>
  <si>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</si>
  <si>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</si>
  <si>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</si>
  <si>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</si>
  <si>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</si>
  <si>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</si>
  <si>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</si>
  <si>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</si>
  <si>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</si>
  <si>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</si>
  <si>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</si>
  <si>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</si>
  <si>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</si>
  <si>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</si>
  <si>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</si>
  <si>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</si>
  <si>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</si>
  <si>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</si>
  <si>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</si>
  <si>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</si>
  <si>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</si>
  <si>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</si>
  <si>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</si>
  <si>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</si>
  <si>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</si>
  <si>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</si>
  <si>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</si>
  <si>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</si>
  <si>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</si>
  <si>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</si>
  <si>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</si>
  <si>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</si>
  <si>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</si>
  <si>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</si>
  <si>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</si>
  <si>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</si>
  <si>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</si>
  <si>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</si>
  <si>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</si>
  <si>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</si>
  <si>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</si>
  <si>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</si>
  <si>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</si>
  <si>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</si>
  <si>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</si>
  <si>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</si>
  <si>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</si>
  <si>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</si>
  <si>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</si>
  <si>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</si>
  <si>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</si>
  <si>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</si>
  <si>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</si>
  <si>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</si>
  <si>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</si>
  <si>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</si>
  <si>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</si>
  <si>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</si>
  <si>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</si>
  <si>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</si>
  <si>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</si>
  <si>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</si>
  <si>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</si>
  <si>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</si>
  <si>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</si>
  <si>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</si>
  <si>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</si>
  <si>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</si>
  <si>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</si>
  <si>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</si>
  <si>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</si>
  <si>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</si>
  <si>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</si>
  <si>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</si>
  <si>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</si>
  <si>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</si>
  <si>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</si>
  <si>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</si>
  <si>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</si>
  <si>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</si>
  <si>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</si>
  <si>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</si>
  <si>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</si>
  <si>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</si>
  <si>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</si>
  <si>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</si>
  <si>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</si>
  <si>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</si>
  <si>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</si>
  <si>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</si>
  <si>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</si>
  <si>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</si>
  <si>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</si>
  <si>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</si>
  <si>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</si>
  <si>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</si>
  <si>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</si>
  <si>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</si>
  <si>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</si>
  <si>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</si>
  <si>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</si>
  <si>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</si>
  <si>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</si>
  <si>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</si>
  <si>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</si>
  <si>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</si>
  <si>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</si>
  <si>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</si>
  <si>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</si>
  <si>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</si>
  <si>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</si>
  <si>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</si>
  <si>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</si>
  <si>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</si>
  <si>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</si>
  <si>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</si>
  <si>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</si>
  <si>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</si>
  <si>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</si>
  <si>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</si>
  <si>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</si>
  <si>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</si>
  <si>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</si>
  <si>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</si>
  <si>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</si>
  <si>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</si>
  <si>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</si>
  <si>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</si>
  <si>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</si>
  <si>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</si>
  <si>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</si>
  <si>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</si>
  <si>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</si>
  <si>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</si>
  <si>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</si>
  <si>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</si>
  <si>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</si>
  <si>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</si>
  <si>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</si>
  <si>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</si>
  <si>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</si>
  <si>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</si>
  <si>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</si>
  <si>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</si>
  <si>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</si>
  <si>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</si>
  <si>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</si>
  <si>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</si>
  <si>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</si>
  <si>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</si>
  <si>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</si>
  <si>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</si>
  <si>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</si>
  <si>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</si>
  <si>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</si>
  <si>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</si>
  <si>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</si>
  <si>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</si>
  <si>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</si>
  <si>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</si>
  <si>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</si>
  <si>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</si>
  <si>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</si>
  <si>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</si>
  <si>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</si>
  <si>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</si>
  <si>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</si>
  <si>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</si>
  <si>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</si>
  <si>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</si>
  <si>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</si>
  <si>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</si>
  <si>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</si>
  <si>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</si>
  <si>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</si>
  <si>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</si>
  <si>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</si>
  <si>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</si>
  <si>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</si>
  <si>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</si>
  <si>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</si>
  <si>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</si>
  <si>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</si>
  <si>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</si>
  <si>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</si>
  <si>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</si>
  <si>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</si>
  <si>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</si>
  <si>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</si>
  <si>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</si>
  <si>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</si>
  <si>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</si>
  <si>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</si>
  <si>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</si>
  <si>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</si>
  <si>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</si>
  <si>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</si>
  <si>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</si>
  <si>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</si>
  <si>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</si>
  <si>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</si>
  <si>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</si>
  <si>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</si>
  <si>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</si>
  <si>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</si>
  <si>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</si>
  <si>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</si>
  <si>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</si>
  <si>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</si>
  <si>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</si>
  <si>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</si>
  <si>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</si>
  <si>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</si>
  <si>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</si>
  <si>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</si>
  <si>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</si>
  <si>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</si>
  <si>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</si>
  <si>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</si>
  <si>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</si>
  <si>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</si>
  <si>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</si>
  <si>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</si>
  <si>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</si>
  <si>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</si>
  <si>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</si>
  <si>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</si>
  <si>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</si>
  <si>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</si>
  <si>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</si>
  <si>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</si>
  <si>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</si>
  <si>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</si>
  <si>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</si>
  <si>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</si>
  <si>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</si>
  <si>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</si>
  <si>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</si>
  <si>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</si>
  <si>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</si>
  <si>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</si>
  <si>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</si>
  <si>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</si>
  <si>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</si>
  <si>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</si>
  <si>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</si>
  <si>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</si>
  <si>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</si>
  <si>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</si>
  <si>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</si>
  <si>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</si>
  <si>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</si>
  <si>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</si>
  <si>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</si>
  <si>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</si>
  <si>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</si>
  <si>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</si>
  <si>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</si>
  <si>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</si>
  <si>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</si>
  <si>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</si>
  <si>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</si>
  <si>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</si>
  <si>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</si>
  <si>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</si>
  <si>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</si>
  <si>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</si>
  <si>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</si>
  <si>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</si>
  <si>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</si>
  <si>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</si>
  <si>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</si>
  <si>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</si>
  <si>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</si>
  <si>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</si>
  <si>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</si>
  <si>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</si>
  <si>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</si>
  <si>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</si>
  <si>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</si>
  <si>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</si>
  <si>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</si>
  <si>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</si>
  <si>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</si>
  <si>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</si>
  <si>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</si>
  <si>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</si>
  <si>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</si>
  <si>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</si>
  <si>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</si>
  <si>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</si>
  <si>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</si>
  <si>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</si>
  <si>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</si>
  <si>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</si>
  <si>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</si>
  <si>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</si>
  <si>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</si>
  <si>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</si>
  <si>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</si>
  <si>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</si>
  <si>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</si>
  <si>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</si>
  <si>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</si>
  <si>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</si>
  <si>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</si>
  <si>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</si>
  <si>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</si>
  <si>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</si>
  <si>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</si>
  <si>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</si>
  <si>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</si>
  <si>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</si>
  <si>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</si>
  <si>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</si>
  <si>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</si>
  <si>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</si>
  <si>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</si>
  <si>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</si>
  <si>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</si>
  <si>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</si>
  <si>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</si>
  <si>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</si>
  <si>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</si>
  <si>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</si>
  <si>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</si>
  <si>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</si>
  <si>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</si>
  <si>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</si>
  <si>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</si>
  <si>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</si>
  <si>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</si>
  <si>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</si>
  <si>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</si>
  <si>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</si>
  <si>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</si>
  <si>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</si>
  <si>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</si>
  <si>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</si>
  <si>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</si>
  <si>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</si>
  <si>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</si>
  <si>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</si>
  <si>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</si>
  <si>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</si>
  <si>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</si>
  <si>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</si>
  <si>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</si>
  <si>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</si>
  <si>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</si>
  <si>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</si>
  <si>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</si>
  <si>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</si>
  <si>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</si>
  <si>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</si>
  <si>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</si>
  <si>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</si>
  <si>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</si>
  <si>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</si>
  <si>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</si>
  <si>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</si>
  <si>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</si>
  <si>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</si>
  <si>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</si>
  <si>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</si>
  <si>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</si>
  <si>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</si>
  <si>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</si>
  <si>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</si>
  <si>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</si>
  <si>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</si>
  <si>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</si>
  <si>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</si>
  <si>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</si>
  <si>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</si>
  <si>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</si>
  <si>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</si>
  <si>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</si>
  <si>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</si>
  <si>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</si>
  <si>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</si>
  <si>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</si>
  <si>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</si>
  <si>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</si>
  <si>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</si>
  <si>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</si>
  <si>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</si>
  <si>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</si>
  <si>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</si>
  <si>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</si>
  <si>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</si>
  <si>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</si>
  <si>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</si>
  <si>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</si>
  <si>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</si>
  <si>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</si>
  <si>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</si>
  <si>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</si>
  <si>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</si>
  <si>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</si>
  <si>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</si>
  <si>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</si>
  <si>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</si>
  <si>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</si>
  <si>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</si>
  <si>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</si>
  <si>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</si>
  <si>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</si>
  <si>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</si>
  <si>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</si>
  <si>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</si>
  <si>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</si>
  <si>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</si>
  <si>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</si>
  <si>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</si>
  <si>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</si>
  <si>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</si>
  <si>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</si>
  <si>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</si>
  <si>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</si>
  <si>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</si>
  <si>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</si>
  <si>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</si>
  <si>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</si>
  <si>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</si>
  <si>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</si>
  <si>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</si>
  <si>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</si>
  <si>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</si>
  <si>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</si>
  <si>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</si>
  <si>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</si>
  <si>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</si>
  <si>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</si>
  <si>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</si>
  <si>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</si>
  <si>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</si>
  <si>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</si>
  <si>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</si>
  <si>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</si>
  <si>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</si>
  <si>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</si>
  <si>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</si>
  <si>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</si>
  <si>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</si>
  <si>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</si>
  <si>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</si>
  <si>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</si>
  <si>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</si>
  <si>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</si>
  <si>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</si>
  <si>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</si>
  <si>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</si>
  <si>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</si>
  <si>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</si>
  <si>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</si>
  <si>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</si>
  <si>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</si>
  <si>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</si>
  <si>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</si>
  <si>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</si>
  <si>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</si>
  <si>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</si>
  <si>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</si>
  <si>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</si>
  <si>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</si>
  <si>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</si>
  <si>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</si>
  <si>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</si>
  <si>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</si>
  <si>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</si>
  <si>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</si>
  <si>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</si>
  <si>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</si>
  <si>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</si>
  <si>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</si>
  <si>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</si>
  <si>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</si>
  <si>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</si>
  <si>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</si>
  <si>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</si>
  <si>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</si>
  <si>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</si>
  <si>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</si>
  <si>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</si>
  <si>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</si>
  <si>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</si>
  <si>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</si>
  <si>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</si>
  <si>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</si>
  <si>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</si>
  <si>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</si>
  <si>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</si>
  <si>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</si>
  <si>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</si>
  <si>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</si>
  <si>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</si>
  <si>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</si>
  <si>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</si>
  <si>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</si>
  <si>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</si>
  <si>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</si>
  <si>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</si>
  <si>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</si>
  <si>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</si>
  <si>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</si>
  <si>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</si>
  <si>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</si>
  <si>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</si>
  <si>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</si>
  <si>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</si>
  <si>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</si>
  <si>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</si>
  <si>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</si>
  <si>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</si>
  <si>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</si>
  <si>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</si>
  <si>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</si>
  <si>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</si>
  <si>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</si>
  <si>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</si>
  <si>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</si>
  <si>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</si>
  <si>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</si>
  <si>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</si>
  <si>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</si>
  <si>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</si>
  <si>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</si>
  <si>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</si>
  <si>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</si>
  <si>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</si>
  <si>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</si>
  <si>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</si>
  <si>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</si>
  <si>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</si>
  <si>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</si>
  <si>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</si>
  <si>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</si>
  <si>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</si>
  <si>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</si>
  <si>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</si>
  <si>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</si>
  <si>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</si>
  <si>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</si>
  <si>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</si>
  <si>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</si>
  <si>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</si>
  <si>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</si>
  <si>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</si>
  <si>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</si>
  <si>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</si>
  <si>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</si>
  <si>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</si>
  <si>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</si>
  <si>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</si>
  <si>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</si>
  <si>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</si>
  <si>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</si>
  <si>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</si>
  <si>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</si>
  <si>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</si>
  <si>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</si>
  <si>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</si>
  <si>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</si>
  <si>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</si>
  <si>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</si>
  <si>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</si>
  <si>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</si>
  <si>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</si>
  <si>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</si>
  <si>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</si>
  <si>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</si>
  <si>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</si>
  <si>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</si>
  <si>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</si>
  <si>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</si>
  <si>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</si>
  <si>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</si>
  <si>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</si>
  <si>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</si>
  <si>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</si>
  <si>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</si>
  <si>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</si>
  <si>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</si>
  <si>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</si>
  <si>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</si>
  <si>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</si>
  <si>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</si>
  <si>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</si>
  <si>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</si>
  <si>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</si>
  <si>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</si>
  <si>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</si>
  <si>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</si>
  <si>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</si>
  <si>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</si>
  <si>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</si>
  <si>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</si>
  <si>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</si>
  <si>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</si>
  <si>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</si>
  <si>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</si>
  <si>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</si>
  <si>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</si>
  <si>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</si>
  <si>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</si>
  <si>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</si>
  <si>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</si>
  <si>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</si>
  <si>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</si>
  <si>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</si>
  <si>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</si>
  <si>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</si>
  <si>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</si>
  <si>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</si>
  <si>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</si>
  <si>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</si>
  <si>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</si>
  <si>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</si>
  <si>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</si>
  <si>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</si>
  <si>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</si>
  <si>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</si>
  <si>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</si>
  <si>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</si>
  <si>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</si>
  <si>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</si>
  <si>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</si>
  <si>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</si>
  <si>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</si>
  <si>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</si>
  <si>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</si>
  <si>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</si>
  <si>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</si>
  <si>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</si>
  <si>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</si>
  <si>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</si>
  <si>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</si>
  <si>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</si>
  <si>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</si>
  <si>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</si>
  <si>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</si>
  <si>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</si>
  <si>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</si>
  <si>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</si>
  <si>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</si>
  <si>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</si>
  <si>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</si>
  <si>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</si>
  <si>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</si>
  <si>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</si>
  <si>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</si>
  <si>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</si>
  <si>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</si>
  <si>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</si>
  <si>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</si>
  <si>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</si>
  <si>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</si>
  <si>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</si>
  <si>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</si>
  <si>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</si>
  <si>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</si>
  <si>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</si>
  <si>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</si>
  <si>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</si>
  <si>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</si>
  <si>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</si>
  <si>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</si>
  <si>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</si>
  <si>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</si>
  <si>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</si>
  <si>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</si>
  <si>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</si>
  <si>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</si>
  <si>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</si>
  <si>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</si>
  <si>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</si>
  <si>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</si>
  <si>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</si>
  <si>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</si>
  <si>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</si>
  <si>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</si>
  <si>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</si>
  <si>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</si>
  <si>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</si>
  <si>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</si>
  <si>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</si>
  <si>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</si>
  <si>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</si>
  <si>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</si>
  <si>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</si>
  <si>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</si>
  <si>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</si>
  <si>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</si>
  <si>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</si>
  <si>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</si>
  <si>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</si>
  <si>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</si>
  <si>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</si>
  <si>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</si>
  <si>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</si>
  <si>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</si>
  <si>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</si>
  <si>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</si>
  <si>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</si>
  <si>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</si>
  <si>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</si>
  <si>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</si>
  <si>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</si>
  <si>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</si>
  <si>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</si>
  <si>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</si>
  <si>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</si>
  <si>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</si>
  <si>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</si>
  <si>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</si>
  <si>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</si>
  <si>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</si>
  <si>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</si>
  <si>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</si>
  <si>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</si>
  <si>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</si>
  <si>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</si>
  <si>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</si>
  <si>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</si>
  <si>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</si>
  <si>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</si>
  <si>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</si>
  <si>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</si>
  <si>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</si>
  <si>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</si>
  <si>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</si>
  <si>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</si>
  <si>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</si>
  <si>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</si>
  <si>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</si>
  <si>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</si>
  <si>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</si>
  <si>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</si>
  <si>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</si>
  <si>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</si>
  <si>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</si>
  <si>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</si>
  <si>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</si>
  <si>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</si>
  <si>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</si>
  <si>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</si>
  <si>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</si>
  <si>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</si>
  <si>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</si>
  <si>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</si>
  <si>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</si>
  <si>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</si>
  <si>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</si>
  <si>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</si>
  <si>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</si>
  <si>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</si>
  <si>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</si>
  <si>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</si>
  <si>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</si>
  <si>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</si>
  <si>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</si>
  <si>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</si>
  <si>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</si>
  <si>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</si>
  <si>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</si>
  <si>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</si>
  <si>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</si>
  <si>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</si>
  <si>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</si>
  <si>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</si>
  <si>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</si>
  <si>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</si>
  <si>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</si>
  <si>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</si>
  <si>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</si>
  <si>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</si>
  <si>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</si>
  <si>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</si>
  <si>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</si>
  <si>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</si>
  <si>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</si>
  <si>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</si>
  <si>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</si>
  <si>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</si>
  <si>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</si>
  <si>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</si>
  <si>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</si>
  <si>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</si>
  <si>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</si>
  <si>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</si>
  <si>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</si>
  <si>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</si>
  <si>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</si>
  <si>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</si>
  <si>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</si>
  <si>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</si>
  <si>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</si>
  <si>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</si>
  <si>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</si>
  <si>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</si>
  <si>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</si>
  <si>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</si>
  <si>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</si>
  <si>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</si>
  <si>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</si>
  <si>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</si>
  <si>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</si>
  <si>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</si>
  <si>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</si>
  <si>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</si>
  <si>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</si>
  <si>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</si>
  <si>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</si>
  <si>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</si>
  <si>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</si>
  <si>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</si>
  <si>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</si>
  <si>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</si>
  <si>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</si>
  <si>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</si>
  <si>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</si>
  <si>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</si>
  <si>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</si>
  <si>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</si>
  <si>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</si>
  <si>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</si>
  <si>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</si>
  <si>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</si>
  <si>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</si>
  <si>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</si>
  <si>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</si>
  <si>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</si>
  <si>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</si>
  <si>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</si>
  <si>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</si>
  <si>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</si>
  <si>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</si>
  <si>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</si>
  <si>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</si>
  <si>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</si>
  <si>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</si>
  <si>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</si>
  <si>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</si>
  <si>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</si>
  <si>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</si>
  <si>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</si>
  <si>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</si>
  <si>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</si>
  <si>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</si>
  <si>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</si>
  <si>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</si>
  <si>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</si>
  <si>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</si>
  <si>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</si>
  <si>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</si>
  <si>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</si>
  <si>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</si>
  <si>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</si>
  <si>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</si>
  <si>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</si>
  <si>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</si>
  <si>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</si>
  <si>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</si>
  <si>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</si>
  <si>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</si>
  <si>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</si>
  <si>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</si>
  <si>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</si>
  <si>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</si>
  <si>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</si>
  <si>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</si>
  <si>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</si>
  <si>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</si>
  <si>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</si>
  <si>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</si>
  <si>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</si>
  <si>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</si>
  <si>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</si>
  <si>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</si>
  <si>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</si>
  <si>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</si>
  <si>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</si>
  <si>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</si>
  <si>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</si>
  <si>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</si>
  <si>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</si>
  <si>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</si>
  <si>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</si>
  <si>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</si>
  <si>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</si>
  <si>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</si>
  <si>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</si>
  <si>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</si>
  <si>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</si>
  <si>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</si>
  <si>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</si>
  <si>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</si>
  <si>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</si>
  <si>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</si>
  <si>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</si>
  <si>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</si>
  <si>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</si>
  <si>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</si>
  <si>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</si>
  <si>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</si>
  <si>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</si>
  <si>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</si>
  <si>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</si>
  <si>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</si>
  <si>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</si>
  <si>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</si>
  <si>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</si>
  <si>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</si>
  <si>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</si>
  <si>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</si>
  <si>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</si>
  <si>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</si>
  <si>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</si>
  <si>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</si>
  <si>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</si>
  <si>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</si>
  <si>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</si>
  <si>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</si>
  <si>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</si>
  <si>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</si>
  <si>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</si>
  <si>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</si>
  <si>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</si>
  <si>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</si>
  <si>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</si>
  <si>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</si>
  <si>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</si>
  <si>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</si>
  <si>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</si>
  <si>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</si>
  <si>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</si>
  <si>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</si>
  <si>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</si>
  <si>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</si>
  <si>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</si>
  <si>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</si>
  <si>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</si>
  <si>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</si>
  <si>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</si>
  <si>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</si>
  <si>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</si>
  <si>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</si>
  <si>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</si>
  <si>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</si>
  <si>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</si>
  <si>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</si>
  <si>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</si>
  <si>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</si>
  <si>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</si>
  <si>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</si>
  <si>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</si>
  <si>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</si>
  <si>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</si>
  <si>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</si>
  <si>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</si>
  <si>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</si>
  <si>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</si>
  <si>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</si>
  <si>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</si>
  <si>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</si>
  <si>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</si>
  <si>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</si>
  <si>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</si>
  <si>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</si>
  <si>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</si>
  <si>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</si>
  <si>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</si>
  <si>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</si>
  <si>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</si>
  <si>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</si>
  <si>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</si>
  <si>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</si>
  <si>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</si>
  <si>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</si>
  <si>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</si>
  <si>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</si>
  <si>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</si>
  <si>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</si>
  <si>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</si>
  <si>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</si>
  <si>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</si>
  <si>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</si>
  <si>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</si>
  <si>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</si>
  <si>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</si>
  <si>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</si>
  <si>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</si>
  <si>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</si>
  <si>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</si>
  <si>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</si>
  <si>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</si>
  <si>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</si>
  <si>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</si>
  <si>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</si>
  <si>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</si>
  <si>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</si>
  <si>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</si>
  <si>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</si>
  <si>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</si>
  <si>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</si>
  <si>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</si>
  <si>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</si>
  <si>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</si>
  <si>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</si>
  <si>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</si>
  <si>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</si>
  <si>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</si>
  <si>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</si>
  <si>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</si>
  <si>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</si>
  <si>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</si>
  <si>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</si>
  <si>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</si>
  <si>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</si>
  <si>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</si>
  <si>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</si>
  <si>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</si>
  <si>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</si>
  <si>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</si>
  <si>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</si>
  <si>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</si>
  <si>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</si>
  <si>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</si>
  <si>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</si>
  <si>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</si>
  <si>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</si>
  <si>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</si>
  <si>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</si>
  <si>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</si>
  <si>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</si>
  <si>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</si>
  <si>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</si>
  <si>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</si>
  <si>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</si>
  <si>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</si>
  <si>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</si>
  <si>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</si>
  <si>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</si>
  <si>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</si>
  <si>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</si>
  <si>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</si>
  <si>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</si>
  <si>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</si>
  <si>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</si>
  <si>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</si>
  <si>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</si>
  <si>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</si>
  <si>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</si>
  <si>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</si>
  <si>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</si>
  <si>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</si>
  <si>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</si>
  <si>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</si>
  <si>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</si>
  <si>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</si>
  <si>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</si>
  <si>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</si>
  <si>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</si>
  <si>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</si>
  <si>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</si>
  <si>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</si>
  <si>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</si>
  <si>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</si>
  <si>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</si>
  <si>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</si>
  <si>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</si>
  <si>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</si>
  <si>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</si>
  <si>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</si>
  <si>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</si>
  <si>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</si>
  <si>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</si>
  <si>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</si>
  <si>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</si>
  <si>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</si>
  <si>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</si>
  <si>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</si>
  <si>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</si>
  <si>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</si>
  <si>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</si>
  <si>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</si>
  <si>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</si>
  <si>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</si>
  <si>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</si>
  <si>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</si>
  <si>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</si>
  <si>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</si>
  <si>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</si>
  <si>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</si>
  <si>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</si>
  <si>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</si>
  <si>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</si>
  <si>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</si>
  <si>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</si>
  <si>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</si>
  <si>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</si>
  <si>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</si>
  <si>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</si>
  <si>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</si>
  <si>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</si>
  <si>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</si>
  <si>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</si>
  <si>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</si>
  <si>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</si>
  <si>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</si>
  <si>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</si>
  <si>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</si>
  <si>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</si>
  <si>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</si>
  <si>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</si>
  <si>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</si>
  <si>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</si>
  <si>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</si>
  <si>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</si>
  <si>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</si>
  <si>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</si>
  <si>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</si>
  <si>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</si>
  <si>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</si>
  <si>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</si>
  <si>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</si>
  <si>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</si>
  <si>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</si>
  <si>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</si>
  <si>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</si>
  <si>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</si>
  <si>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</si>
  <si>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</si>
  <si>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</si>
  <si>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</si>
  <si>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</si>
  <si>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</si>
  <si>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</si>
  <si>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</si>
  <si>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</si>
  <si>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</si>
  <si>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</si>
  <si>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</si>
  <si>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</si>
  <si>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</si>
  <si>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</si>
  <si>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</si>
  <si>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</si>
  <si>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</si>
  <si>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</si>
  <si>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</si>
  <si>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</si>
  <si>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</si>
  <si>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</si>
  <si>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</si>
  <si>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</si>
  <si>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</si>
  <si>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</si>
  <si>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</si>
  <si>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</si>
  <si>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</si>
  <si>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</si>
  <si>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</si>
  <si>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</si>
  <si>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</si>
  <si>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</si>
  <si>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</si>
  <si>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</si>
  <si>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</si>
  <si>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</si>
  <si>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</si>
  <si>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</si>
  <si>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</si>
  <si>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</si>
  <si>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</si>
  <si>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</si>
  <si>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</si>
  <si>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</si>
  <si>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</si>
  <si>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</si>
  <si>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</si>
  <si>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</si>
  <si>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</si>
  <si>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</si>
  <si>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</si>
  <si>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</si>
  <si>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</si>
  <si>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</si>
  <si>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</si>
  <si>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</si>
  <si>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</si>
  <si>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</si>
  <si>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</si>
  <si>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</si>
  <si>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</si>
  <si>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</si>
  <si>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</si>
  <si>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</si>
  <si>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</si>
  <si>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</si>
  <si>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</si>
  <si>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</si>
  <si>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</si>
  <si>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</si>
  <si>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</si>
  <si>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</si>
  <si>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</si>
  <si>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</si>
  <si>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</si>
  <si>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</si>
  <si>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</si>
  <si>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</si>
  <si>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</si>
  <si>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</si>
  <si>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</si>
  <si>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</si>
  <si>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</si>
  <si>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</si>
  <si>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</si>
  <si>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</si>
  <si>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</si>
  <si>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</si>
  <si>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</si>
  <si>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</si>
  <si>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</si>
  <si>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</si>
  <si>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</si>
  <si>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</si>
  <si>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</si>
  <si>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</si>
  <si>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</si>
  <si>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</si>
  <si>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</si>
  <si>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</si>
  <si>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</si>
  <si>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</si>
  <si>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</si>
  <si>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</si>
  <si>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</si>
  <si>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</si>
  <si>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</si>
  <si>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</si>
  <si>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</si>
  <si>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</si>
  <si>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</si>
  <si>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</si>
  <si>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</si>
  <si>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</si>
  <si>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</si>
  <si>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</si>
  <si>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</si>
  <si>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</si>
  <si>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</si>
  <si>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</si>
  <si>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</si>
  <si>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</si>
  <si>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</si>
  <si>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</si>
  <si>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</si>
  <si>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</si>
  <si>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</si>
  <si>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</si>
  <si>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</si>
  <si>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</si>
  <si>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</si>
  <si>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</si>
  <si>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</si>
  <si>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</si>
  <si>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</si>
  <si>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</si>
  <si>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</si>
  <si>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</si>
  <si>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</si>
  <si>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</si>
  <si>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</si>
  <si>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</si>
  <si>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</si>
  <si>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</si>
  <si>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</si>
  <si>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</si>
  <si>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</si>
  <si>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</si>
  <si>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</si>
  <si>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</si>
  <si>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</si>
  <si>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</si>
  <si>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</si>
  <si>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</si>
  <si>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</si>
  <si>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</si>
  <si>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</si>
  <si>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</si>
  <si>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</si>
  <si>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</si>
  <si>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</si>
  <si>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</si>
  <si>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</si>
  <si>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</si>
  <si>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</si>
  <si>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</si>
  <si>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</si>
  <si>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</si>
  <si>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</si>
  <si>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</si>
  <si>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</si>
  <si>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</si>
  <si>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</si>
  <si>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</si>
  <si>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</si>
  <si>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</si>
  <si>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</si>
  <si>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</si>
  <si>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</si>
  <si>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</si>
  <si>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</si>
  <si>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</si>
  <si>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</si>
  <si>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</si>
  <si>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</si>
  <si>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</si>
  <si>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</si>
  <si>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</si>
  <si>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</si>
  <si>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</si>
  <si>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</si>
  <si>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</si>
  <si>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</si>
  <si>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</si>
  <si>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</si>
  <si>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</si>
  <si>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</si>
  <si>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</si>
  <si>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</si>
  <si>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</si>
  <si>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</si>
  <si>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</si>
  <si>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</si>
  <si>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</si>
  <si>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</si>
  <si>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</si>
  <si>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</si>
  <si>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</si>
  <si>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</si>
  <si>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</si>
  <si>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</si>
  <si>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</si>
  <si>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</si>
  <si>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</si>
  <si>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</si>
  <si>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</si>
  <si>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</si>
  <si>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</si>
  <si>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</si>
  <si>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</si>
  <si>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</si>
  <si>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</si>
  <si>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</si>
  <si>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</si>
  <si>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</si>
  <si>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</si>
  <si>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</si>
  <si>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</si>
  <si>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</si>
  <si>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</si>
  <si>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</si>
  <si>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</si>
  <si>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</si>
  <si>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</si>
  <si>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</si>
  <si>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</si>
  <si>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</si>
  <si>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</si>
  <si>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</si>
  <si>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</si>
  <si>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</si>
  <si>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</si>
  <si>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</si>
  <si>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</si>
  <si>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</si>
  <si>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</si>
  <si>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</si>
  <si>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</si>
  <si>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</si>
  <si>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</si>
  <si>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</si>
  <si>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</si>
  <si>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</si>
  <si>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</si>
  <si>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</si>
  <si>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</si>
  <si>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</si>
  <si>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</si>
  <si>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</si>
  <si>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</si>
  <si>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</si>
  <si>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</si>
  <si>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</si>
  <si>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</si>
  <si>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</si>
  <si>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</si>
  <si>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</si>
  <si>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</si>
  <si>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</si>
  <si>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</si>
  <si>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</si>
  <si>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</si>
  <si>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</si>
  <si>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</si>
  <si>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</si>
  <si>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</si>
  <si>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</si>
  <si>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</si>
  <si>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</si>
  <si>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</si>
  <si>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</si>
  <si>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</si>
  <si>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</si>
  <si>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</si>
  <si>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</si>
  <si>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</si>
  <si>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</si>
  <si>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</si>
  <si>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</si>
  <si>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</si>
  <si>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</si>
  <si>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</si>
  <si>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</si>
  <si>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</si>
  <si>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</si>
  <si>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</si>
  <si>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</si>
  <si>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</si>
  <si>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</si>
  <si>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</si>
  <si>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</si>
  <si>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</si>
  <si>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</si>
  <si>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</si>
  <si>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</si>
  <si>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</si>
  <si>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</si>
  <si>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</si>
  <si>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</si>
  <si>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</si>
  <si>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</si>
  <si>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</si>
  <si>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</si>
  <si>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</si>
  <si>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</si>
  <si>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</si>
  <si>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</si>
  <si>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</si>
  <si>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</si>
  <si>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</si>
  <si>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</si>
  <si>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</si>
  <si>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</si>
  <si>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</si>
  <si>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</si>
  <si>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</si>
  <si>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</si>
  <si>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</si>
  <si>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</si>
  <si>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</si>
  <si>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</si>
  <si>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</si>
  <si>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</si>
  <si>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</si>
  <si>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</si>
  <si>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</si>
  <si>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</si>
  <si>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</si>
  <si>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</si>
  <si>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</si>
  <si>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</si>
  <si>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</si>
  <si>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</si>
  <si>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</si>
  <si>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</si>
  <si>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</si>
  <si>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</si>
  <si>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</si>
  <si>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</si>
  <si>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</si>
  <si>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</si>
  <si>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</si>
  <si>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</si>
  <si>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</si>
  <si>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</si>
  <si>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</si>
  <si>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</si>
  <si>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</si>
  <si>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</si>
  <si>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</si>
  <si>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</si>
  <si>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</si>
  <si>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</si>
  <si>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</si>
  <si>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</si>
  <si>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</si>
  <si>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</si>
  <si>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</si>
  <si>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</si>
  <si>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</si>
  <si>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</si>
  <si>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</si>
  <si>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</si>
  <si>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</si>
  <si>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</si>
  <si>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</si>
  <si>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</si>
  <si>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</si>
  <si>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</si>
  <si>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</si>
  <si>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</si>
  <si>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</si>
  <si>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</si>
  <si>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</si>
  <si>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</si>
  <si>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</si>
  <si>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</si>
  <si>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</si>
  <si>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</si>
  <si>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</si>
  <si>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</si>
  <si>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</si>
  <si>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</si>
  <si>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</si>
  <si>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</si>
  <si>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</si>
  <si>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</si>
  <si>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</si>
  <si>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</si>
  <si>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</si>
  <si>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</si>
  <si>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</si>
  <si>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</si>
  <si>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</si>
  <si>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</si>
  <si>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</si>
  <si>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</si>
  <si>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</si>
  <si>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</si>
  <si>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</si>
  <si>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</si>
  <si>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</si>
  <si>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</si>
  <si>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</si>
  <si>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</si>
  <si>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</si>
  <si>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</si>
  <si>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</si>
  <si>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</si>
  <si>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</si>
  <si>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</si>
  <si>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</si>
  <si>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</si>
  <si>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</si>
  <si>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</si>
  <si>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</si>
  <si>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</si>
  <si>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</si>
  <si>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</si>
  <si>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</si>
  <si>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</si>
  <si>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</si>
  <si>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</si>
  <si>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</si>
  <si>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</si>
  <si>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</si>
  <si>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</si>
  <si>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</si>
  <si>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</si>
  <si>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</si>
  <si>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</si>
  <si>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</si>
  <si>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</si>
  <si>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</si>
  <si>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</si>
  <si>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</si>
  <si>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</si>
  <si>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</si>
  <si>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</si>
  <si>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</si>
  <si>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</si>
  <si>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</si>
  <si>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</si>
  <si>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</si>
  <si>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</si>
  <si>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</si>
  <si>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</si>
  <si>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</si>
  <si>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</si>
  <si>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</si>
  <si>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</si>
  <si>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</si>
  <si>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</si>
  <si>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</si>
  <si>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</si>
  <si>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</si>
  <si>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</si>
  <si>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</si>
  <si>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</si>
  <si>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</si>
  <si>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</si>
  <si>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</si>
  <si>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</si>
  <si>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</si>
  <si>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</si>
  <si>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</si>
  <si>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</si>
  <si>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</si>
  <si>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</si>
  <si>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</si>
  <si>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</si>
  <si>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</si>
  <si>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</si>
  <si>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</si>
  <si>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</si>
  <si>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</si>
  <si>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</si>
  <si>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</si>
  <si>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</si>
  <si>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</si>
  <si>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</si>
  <si>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</si>
  <si>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</si>
  <si>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</si>
  <si>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</si>
  <si>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</si>
  <si>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</si>
  <si>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</si>
  <si>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</si>
  <si>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</si>
  <si>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</si>
  <si>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</si>
  <si>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</si>
  <si>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</si>
  <si>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</si>
  <si>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</si>
  <si>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</si>
  <si>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</si>
  <si>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</si>
  <si>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</si>
  <si>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</si>
  <si>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</si>
  <si>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</si>
  <si>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</si>
  <si>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</si>
  <si>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</si>
  <si>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</si>
  <si>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</si>
  <si>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</si>
  <si>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</si>
  <si>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</si>
  <si>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</si>
  <si>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</si>
  <si>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</si>
  <si>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</si>
  <si>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</si>
  <si>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</si>
  <si>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</si>
  <si>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</si>
  <si>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</si>
  <si>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</si>
  <si>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</si>
  <si>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</si>
  <si>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</si>
  <si>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</si>
  <si>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</si>
  <si>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</si>
  <si>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</si>
  <si>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</si>
  <si>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</si>
  <si>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</si>
  <si>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</si>
  <si>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</si>
  <si>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</si>
  <si>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</si>
  <si>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</si>
  <si>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</si>
  <si>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</si>
  <si>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</si>
  <si>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</si>
  <si>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</si>
  <si>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</si>
  <si>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</si>
  <si>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</si>
  <si>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</si>
  <si>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</si>
  <si>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</si>
  <si>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</si>
  <si>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</si>
  <si>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</si>
  <si>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</si>
  <si>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</si>
  <si>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</si>
  <si>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</si>
  <si>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</si>
  <si>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</si>
  <si>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</si>
  <si>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</si>
  <si>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</si>
  <si>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</si>
  <si>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</si>
  <si>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</si>
  <si>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</si>
  <si>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</si>
  <si>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</si>
  <si>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</si>
  <si>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</si>
  <si>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</si>
  <si>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</si>
  <si>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</si>
  <si>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</si>
  <si>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</si>
  <si>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</si>
  <si>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</si>
  <si>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</si>
  <si>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</si>
  <si>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</si>
  <si>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</si>
  <si>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</si>
  <si>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</si>
  <si>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</si>
  <si>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</si>
  <si>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</si>
  <si>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</si>
  <si>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</si>
  <si>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</si>
  <si>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</si>
  <si>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</si>
  <si>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</si>
  <si>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</si>
  <si>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</si>
  <si>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</si>
  <si>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</si>
  <si>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</si>
  <si>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</si>
  <si>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</si>
  <si>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</si>
  <si>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</si>
  <si>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</si>
  <si>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</si>
  <si>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</si>
  <si>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</si>
  <si>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</si>
  <si>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</si>
  <si>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</si>
  <si>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</si>
  <si>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</si>
  <si>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</si>
  <si>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</si>
  <si>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</si>
  <si>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</si>
  <si>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</si>
  <si>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</si>
  <si>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</si>
  <si>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</si>
  <si>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</si>
  <si>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</si>
  <si>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</si>
  <si>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</si>
  <si>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</si>
  <si>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</si>
  <si>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</si>
  <si>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</si>
  <si>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</si>
  <si>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</si>
  <si>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</si>
  <si>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</si>
  <si>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</si>
  <si>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</si>
  <si>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</si>
  <si>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</si>
  <si>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</si>
  <si>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</si>
  <si>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</si>
  <si>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</si>
  <si>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</si>
  <si>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</si>
  <si>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</si>
  <si>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</si>
  <si>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</si>
  <si>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</si>
  <si>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</si>
  <si>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</si>
  <si>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</si>
  <si>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</si>
  <si>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</si>
  <si>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</si>
  <si>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</si>
  <si>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</si>
  <si>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</si>
  <si>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</si>
  <si>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</si>
  <si>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</si>
  <si>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</si>
  <si>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</si>
  <si>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</si>
  <si>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</si>
  <si>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</si>
  <si>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</si>
  <si>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</si>
  <si>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</si>
  <si>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</si>
  <si>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</si>
  <si>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</si>
  <si>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</si>
  <si>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</si>
  <si>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</si>
  <si>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</si>
  <si>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</si>
  <si>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</si>
  <si>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</si>
  <si>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</si>
  <si>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</si>
  <si>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</si>
  <si>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</si>
  <si>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</si>
  <si>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</si>
  <si>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</si>
  <si>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</si>
  <si>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</si>
  <si>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</si>
  <si>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</si>
  <si>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</si>
  <si>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</si>
  <si>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</si>
  <si>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</si>
  <si>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</si>
  <si>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</si>
  <si>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</si>
  <si>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</si>
  <si>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</si>
  <si>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</si>
  <si>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</si>
  <si>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</si>
  <si>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</si>
  <si>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</si>
  <si>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</si>
  <si>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</si>
  <si>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</si>
  <si>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</si>
  <si>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</si>
  <si>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</si>
  <si>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</si>
  <si>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</si>
  <si>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</si>
  <si>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</si>
  <si>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</si>
  <si>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</si>
  <si>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</si>
  <si>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</si>
  <si>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</si>
  <si>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</si>
  <si>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</si>
  <si>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</si>
  <si>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</si>
  <si>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</si>
  <si>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</si>
  <si>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</si>
  <si>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</si>
  <si>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</si>
  <si>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</si>
  <si>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</si>
  <si>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</si>
  <si>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</si>
  <si>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</si>
  <si>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</si>
  <si>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</si>
  <si>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</si>
  <si>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</si>
  <si>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</si>
  <si>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</si>
  <si>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</si>
  <si>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</si>
  <si>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</si>
  <si>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</si>
  <si>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</si>
  <si>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</si>
  <si>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</si>
  <si>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</si>
  <si>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</si>
  <si>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</si>
  <si>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</si>
  <si>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</si>
  <si>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</si>
  <si>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</si>
  <si>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</si>
  <si>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</si>
  <si>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</si>
  <si>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</si>
  <si>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</si>
  <si>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</si>
  <si>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</si>
  <si>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</si>
  <si>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</si>
  <si>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</si>
  <si>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</si>
  <si>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</si>
  <si>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</si>
  <si>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</si>
  <si>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</si>
  <si>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</si>
  <si>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</si>
  <si>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</si>
  <si>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</si>
  <si>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</si>
  <si>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</si>
  <si>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</si>
  <si>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</si>
  <si>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</si>
  <si>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</si>
  <si>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</si>
  <si>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</si>
  <si>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</si>
  <si>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</si>
  <si>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</si>
  <si>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</si>
  <si>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</si>
  <si>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</si>
  <si>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</si>
  <si>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</si>
  <si>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</si>
  <si>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</si>
  <si>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</si>
  <si>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</si>
  <si>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</si>
  <si>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</si>
  <si>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</si>
  <si>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</si>
  <si>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</si>
  <si>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</si>
  <si>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</si>
  <si>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</si>
  <si>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</si>
  <si>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</si>
  <si>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</si>
  <si>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</si>
  <si>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</si>
  <si>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</si>
  <si>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</si>
  <si>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</si>
  <si>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</si>
  <si>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</si>
  <si>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</si>
  <si>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</si>
  <si>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</si>
  <si>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</si>
  <si>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</si>
  <si>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</si>
  <si>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</si>
  <si>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</si>
  <si>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</si>
  <si>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</si>
  <si>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</si>
  <si>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</si>
  <si>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</si>
  <si>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</si>
  <si>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</si>
  <si>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</si>
  <si>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</si>
  <si>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</si>
  <si>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</si>
  <si>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</si>
  <si>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</si>
  <si>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</si>
  <si>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</si>
  <si>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</si>
  <si>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</si>
  <si>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</si>
  <si>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</si>
  <si>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</si>
  <si>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</si>
  <si>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</si>
  <si>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</si>
  <si>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</si>
  <si>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</si>
  <si>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</si>
  <si>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</si>
  <si>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</si>
  <si>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</si>
  <si>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</si>
  <si>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</si>
  <si>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</si>
  <si>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</si>
  <si>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</si>
  <si>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</si>
  <si>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</si>
  <si>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</si>
  <si>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</si>
  <si>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</si>
  <si>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</si>
  <si>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</si>
  <si>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</si>
  <si>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</si>
  <si>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</si>
  <si>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</si>
  <si>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</si>
  <si>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</si>
  <si>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</si>
  <si>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</si>
  <si>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</si>
  <si>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</si>
  <si>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</si>
  <si>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</si>
  <si>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</si>
  <si>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</si>
  <si>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</si>
  <si>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</si>
  <si>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</si>
  <si>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</si>
  <si>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</si>
  <si>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</si>
  <si>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</si>
  <si>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</si>
  <si>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</si>
  <si>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</si>
  <si>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</si>
  <si>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</si>
  <si>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</si>
  <si>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</si>
  <si>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</si>
  <si>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</si>
  <si>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</si>
  <si>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</si>
  <si>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</si>
  <si>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</si>
  <si>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</si>
  <si>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</si>
  <si>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</si>
  <si>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</si>
  <si>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</si>
  <si>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</si>
  <si>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</si>
  <si>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</si>
  <si>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</si>
  <si>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</si>
  <si>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</si>
  <si>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</si>
  <si>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</si>
  <si>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</si>
  <si>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</si>
  <si>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</si>
  <si>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</si>
  <si>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</si>
  <si>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</si>
  <si>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</si>
  <si>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</si>
  <si>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</si>
  <si>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</si>
  <si>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</si>
  <si>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</si>
  <si>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</si>
  <si>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</si>
  <si>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</si>
  <si>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</si>
  <si>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</si>
  <si>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</si>
  <si>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</si>
  <si>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</si>
  <si>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</si>
  <si>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</si>
  <si>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</si>
  <si>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</si>
  <si>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</si>
  <si>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</si>
  <si>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</si>
  <si>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</si>
  <si>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</si>
  <si>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</si>
  <si>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</si>
  <si>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</si>
  <si>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</si>
  <si>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</si>
  <si>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</si>
  <si>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</si>
  <si>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</si>
  <si>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</si>
  <si>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</si>
  <si>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</si>
  <si>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</si>
  <si>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</si>
  <si>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</si>
  <si>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</si>
  <si>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</si>
  <si>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</si>
  <si>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</si>
  <si>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</si>
  <si>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</si>
  <si>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</si>
  <si>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</si>
  <si>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</si>
  <si>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</si>
  <si>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</si>
  <si>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</si>
  <si>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</si>
  <si>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</si>
  <si>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</si>
  <si>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</si>
  <si>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</si>
  <si>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</si>
  <si>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</si>
  <si>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</si>
  <si>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</si>
  <si>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</si>
  <si>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</si>
  <si>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</si>
  <si>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</si>
  <si>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</si>
  <si>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</si>
  <si>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</si>
  <si>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</si>
  <si>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</si>
  <si>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</si>
  <si>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</si>
  <si>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</si>
  <si>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</si>
  <si>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</si>
  <si>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</si>
  <si>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</si>
  <si>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</si>
  <si>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</si>
  <si>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</si>
  <si>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</si>
  <si>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</si>
  <si>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</si>
  <si>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</si>
  <si>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</si>
  <si>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</si>
  <si>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</si>
  <si>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</si>
  <si>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</si>
  <si>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</si>
  <si>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</si>
  <si>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</si>
  <si>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</si>
  <si>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</si>
  <si>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</si>
  <si>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</si>
  <si>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</si>
  <si>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</si>
  <si>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</si>
  <si>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</si>
  <si>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</si>
  <si>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</si>
  <si>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</si>
  <si>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</si>
  <si>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</si>
  <si>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</si>
  <si>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</si>
  <si>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</si>
  <si>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</si>
  <si>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</si>
  <si>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</si>
  <si>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</si>
  <si>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</si>
  <si>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</si>
  <si>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</si>
  <si>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</si>
  <si>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</si>
  <si>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</si>
  <si>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</si>
  <si>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</si>
  <si>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</si>
  <si>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</si>
  <si>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</si>
  <si>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</si>
  <si>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</si>
  <si>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</si>
  <si>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</si>
  <si>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</si>
  <si>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</si>
  <si>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</si>
  <si>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</si>
  <si>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</si>
  <si>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</si>
  <si>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</si>
  <si>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</si>
  <si>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</si>
  <si>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</si>
  <si>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</si>
  <si>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</si>
  <si>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</si>
  <si>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</si>
  <si>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</si>
  <si>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</si>
  <si>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</si>
  <si>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</si>
  <si>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</si>
  <si>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</si>
  <si>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</si>
  <si>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</si>
  <si>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</si>
  <si>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</si>
  <si>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</si>
  <si>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</si>
  <si>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</si>
  <si>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</si>
  <si>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</si>
  <si>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</si>
  <si>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</si>
  <si>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</si>
  <si>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</si>
  <si>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</si>
  <si>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</si>
  <si>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</si>
  <si>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</si>
  <si>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</si>
  <si>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</si>
  <si>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</si>
  <si>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</si>
  <si>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</si>
  <si>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</si>
  <si>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</si>
  <si>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</si>
  <si>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</si>
  <si>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</si>
  <si>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</si>
  <si>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</si>
  <si>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</si>
  <si>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</si>
  <si>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</si>
  <si>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</si>
  <si>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</si>
  <si>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</si>
  <si>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</si>
  <si>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</si>
  <si>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</si>
  <si>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</si>
  <si>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</si>
  <si>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</si>
  <si>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</si>
  <si>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</si>
  <si>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</si>
  <si>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</si>
  <si>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</si>
  <si>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</si>
  <si>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</si>
  <si>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</si>
  <si>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</si>
  <si>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</si>
  <si>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</si>
  <si>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</si>
  <si>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</si>
  <si>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</si>
  <si>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</si>
  <si>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</si>
  <si>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</si>
  <si>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</si>
  <si>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</si>
  <si>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</si>
  <si>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</si>
  <si>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</si>
  <si>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</si>
  <si>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</si>
  <si>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</si>
  <si>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</si>
  <si>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</si>
  <si>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</si>
  <si>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</si>
  <si>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</si>
  <si>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</si>
  <si>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</si>
  <si>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</si>
  <si>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</si>
  <si>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</si>
  <si>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</si>
  <si>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</si>
  <si>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</si>
  <si>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</si>
  <si>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</si>
  <si>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</si>
  <si>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</si>
  <si>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</si>
  <si>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</si>
  <si>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</si>
  <si>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</si>
  <si>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</si>
  <si>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</si>
  <si>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</si>
  <si>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</si>
  <si>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</si>
  <si>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</si>
  <si>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</si>
  <si>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</si>
  <si>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</si>
  <si>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</si>
  <si>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</si>
  <si>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</si>
  <si>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</si>
  <si>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</si>
  <si>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</si>
  <si>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</si>
  <si>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</si>
  <si>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</si>
  <si>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</si>
  <si>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</si>
  <si>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</si>
  <si>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</si>
  <si>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</si>
  <si>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</si>
  <si>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</si>
  <si>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</si>
  <si>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</si>
  <si>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</si>
  <si>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</si>
  <si>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</si>
  <si>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</si>
  <si>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</si>
  <si>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</si>
  <si>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</si>
  <si>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</si>
  <si>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</si>
  <si>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</si>
  <si>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</si>
  <si>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</si>
  <si>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</si>
  <si>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</si>
  <si>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</si>
  <si>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</si>
  <si>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</si>
  <si>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</si>
  <si>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</si>
  <si>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</si>
  <si>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</si>
  <si>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</si>
  <si>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</si>
  <si>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</si>
  <si>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</si>
  <si>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</si>
  <si>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</si>
  <si>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</si>
  <si>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</si>
  <si>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</si>
  <si>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</si>
  <si>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</si>
  <si>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</si>
  <si>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</si>
  <si>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</si>
  <si>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</si>
  <si>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</si>
  <si>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</si>
  <si>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</si>
  <si>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</si>
  <si>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</si>
  <si>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</si>
  <si>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</si>
  <si>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</si>
  <si>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</si>
  <si>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</si>
  <si>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</si>
  <si>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</si>
  <si>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</si>
  <si>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</si>
  <si>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</si>
  <si>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</si>
  <si>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</si>
  <si>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</si>
  <si>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</si>
  <si>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</si>
  <si>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</si>
  <si>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</si>
  <si>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</si>
  <si>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</si>
  <si>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</si>
  <si>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</si>
  <si>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</si>
  <si>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</si>
  <si>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</si>
  <si>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</si>
  <si>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</si>
  <si>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</si>
  <si>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</si>
  <si>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</si>
  <si>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</si>
  <si>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</si>
  <si>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</si>
  <si>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</si>
  <si>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</si>
  <si>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</si>
  <si>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</si>
  <si>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</si>
  <si>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</si>
  <si>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</si>
  <si>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</si>
  <si>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</si>
  <si>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</si>
  <si>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</si>
  <si>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</si>
  <si>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</si>
  <si>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</si>
  <si>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</si>
  <si>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</si>
  <si>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</si>
  <si>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</si>
  <si>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</si>
  <si>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</si>
  <si>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</si>
  <si>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</si>
  <si>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</si>
  <si>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</si>
  <si>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</si>
  <si>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</si>
  <si>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</si>
  <si>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</si>
  <si>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</si>
  <si>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</si>
  <si>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</si>
  <si>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</si>
  <si>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</si>
  <si>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</si>
  <si>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</si>
  <si>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</si>
  <si>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</si>
  <si>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</si>
  <si>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</si>
  <si>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</si>
  <si>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</si>
  <si>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</si>
  <si>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</si>
  <si>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</si>
  <si>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</si>
  <si>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</si>
  <si>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</si>
  <si>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</si>
  <si>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</si>
  <si>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</si>
  <si>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</si>
  <si>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</si>
  <si>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</si>
  <si>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</si>
  <si>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</si>
  <si>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</si>
  <si>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</si>
  <si>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</si>
  <si>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</si>
  <si>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</si>
  <si>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</si>
  <si>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</si>
  <si>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</si>
  <si>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</si>
  <si>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</si>
  <si>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</si>
  <si>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</si>
  <si>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</si>
  <si>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</si>
  <si>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</si>
  <si>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</si>
  <si>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</si>
  <si>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</si>
  <si>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</si>
  <si>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</si>
  <si>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</si>
  <si>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</si>
  <si>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</si>
  <si>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</si>
  <si>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</si>
  <si>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</si>
  <si>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</si>
  <si>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</si>
  <si>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</si>
  <si>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</si>
  <si>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</si>
  <si>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</si>
  <si>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</si>
  <si>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</si>
  <si>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</si>
  <si>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</si>
  <si>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</si>
  <si>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</si>
  <si>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</si>
  <si>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</si>
  <si>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</si>
  <si>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</si>
  <si>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</si>
  <si>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</si>
  <si>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</si>
  <si>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</si>
  <si>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</si>
  <si>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</si>
  <si>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</si>
  <si>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</si>
  <si>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</si>
  <si>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</si>
  <si>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</si>
  <si>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</si>
  <si>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</si>
  <si>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</si>
  <si>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</si>
  <si>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</si>
  <si>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</si>
  <si>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</si>
  <si>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</si>
  <si>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</si>
  <si>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</si>
  <si>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</si>
  <si>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</si>
  <si>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</si>
  <si>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</si>
  <si>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</si>
  <si>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</si>
  <si>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</si>
  <si>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</si>
  <si>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</si>
  <si>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</si>
  <si>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</si>
  <si>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</si>
  <si>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</si>
  <si>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</si>
  <si>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</si>
  <si>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</si>
  <si>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</si>
  <si>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</si>
  <si>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</si>
  <si>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</si>
  <si>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</si>
  <si>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</si>
  <si>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</si>
  <si>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</si>
  <si>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</si>
  <si>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</si>
  <si>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</si>
  <si>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</si>
  <si>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</si>
  <si>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</si>
  <si>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</si>
  <si>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</si>
  <si>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</si>
  <si>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</si>
  <si>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</si>
  <si>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</si>
  <si>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</si>
  <si>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</si>
  <si>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</si>
  <si>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</si>
  <si>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</si>
  <si>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</si>
  <si>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</si>
  <si>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</si>
  <si>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</si>
  <si>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</si>
  <si>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</si>
  <si>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</si>
  <si>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</si>
  <si>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</si>
  <si>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</si>
  <si>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</si>
  <si>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</si>
  <si>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</si>
  <si>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</si>
  <si>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</si>
  <si>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</si>
  <si>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</si>
  <si>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</si>
  <si>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</si>
  <si>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</si>
  <si>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</si>
  <si>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</si>
  <si>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</si>
  <si>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</si>
  <si>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</si>
  <si>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</si>
  <si>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</si>
  <si>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</si>
  <si>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</si>
  <si>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</si>
  <si>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</si>
  <si>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</si>
  <si>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</si>
  <si>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</si>
  <si>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</si>
  <si>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</si>
  <si>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</si>
  <si>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</si>
  <si>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</si>
  <si>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</si>
  <si>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</si>
  <si>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</si>
  <si>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</si>
  <si>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</si>
  <si>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</si>
  <si>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</si>
  <si>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</si>
  <si>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</si>
  <si>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</si>
  <si>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</si>
  <si>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</si>
  <si>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</si>
  <si>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</si>
  <si>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</si>
  <si>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</si>
  <si>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</si>
  <si>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</si>
  <si>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</si>
  <si>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</si>
  <si>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</si>
  <si>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</si>
  <si>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</si>
  <si>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</si>
  <si>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</si>
  <si>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</si>
  <si>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</si>
  <si>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</si>
  <si>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</si>
  <si>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</si>
  <si>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</si>
  <si>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</si>
  <si>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</si>
  <si>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</si>
  <si>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</si>
  <si>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</si>
  <si>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</si>
  <si>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</si>
  <si>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</si>
  <si>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</si>
  <si>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</si>
  <si>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</si>
  <si>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</si>
  <si>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</si>
  <si>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</si>
  <si>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</si>
  <si>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</si>
  <si>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</si>
  <si>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</si>
  <si>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</si>
  <si>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</si>
  <si>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</si>
  <si>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</si>
  <si>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</si>
  <si>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</si>
  <si>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</si>
  <si>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</si>
  <si>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</si>
  <si>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</si>
  <si>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</si>
  <si>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</si>
  <si>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</si>
  <si>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</si>
  <si>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</si>
  <si>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</si>
  <si>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</si>
  <si>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</si>
  <si>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</si>
  <si>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</si>
  <si>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</si>
  <si>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</si>
  <si>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</si>
  <si>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</si>
  <si>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</si>
  <si>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</si>
  <si>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</si>
  <si>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</si>
  <si>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</si>
  <si>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</si>
  <si>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</si>
  <si>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</si>
  <si>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</si>
  <si>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</si>
  <si>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</si>
  <si>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</si>
  <si>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</si>
  <si>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</si>
  <si>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</si>
  <si>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</si>
  <si>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</si>
  <si>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</si>
  <si>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</si>
  <si>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</si>
  <si>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</si>
  <si>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</si>
  <si>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</si>
  <si>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</si>
  <si>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</si>
  <si>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</si>
  <si>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</si>
  <si>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</si>
  <si>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</si>
  <si>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</si>
  <si>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</si>
  <si>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</si>
  <si>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</si>
  <si>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</si>
  <si>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</si>
  <si>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</si>
  <si>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</si>
  <si>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</si>
  <si>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</si>
  <si>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</si>
  <si>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</si>
  <si>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</si>
  <si>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</si>
  <si>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</si>
  <si>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</si>
  <si>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</si>
  <si>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</si>
  <si>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</si>
  <si>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</si>
  <si>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</si>
  <si>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</si>
  <si>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</si>
  <si>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</si>
  <si>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</si>
  <si>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</si>
  <si>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</si>
  <si>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</si>
  <si>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</si>
  <si>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</si>
  <si>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</si>
  <si>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</si>
  <si>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</si>
  <si>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</si>
  <si>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</si>
  <si>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</si>
  <si>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</si>
  <si>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</si>
  <si>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</si>
  <si>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</si>
  <si>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</si>
  <si>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</si>
  <si>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</si>
  <si>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</si>
  <si>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</si>
  <si>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</si>
  <si>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</si>
  <si>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</si>
  <si>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</si>
  <si>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</si>
  <si>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</si>
  <si>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</si>
  <si>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</si>
  <si>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</si>
  <si>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</si>
  <si>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</si>
  <si>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</si>
  <si>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</si>
  <si>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</si>
  <si>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</si>
  <si>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</si>
  <si>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</si>
  <si>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</si>
  <si>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</si>
  <si>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</si>
  <si>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</si>
  <si>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</si>
  <si>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</si>
  <si>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</si>
  <si>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</si>
  <si>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</si>
  <si>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</si>
  <si>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</si>
  <si>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</si>
  <si>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</si>
  <si>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</si>
  <si>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</si>
  <si>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</si>
  <si>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</si>
  <si>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</si>
  <si>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</si>
  <si>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</si>
  <si>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</si>
  <si>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</si>
  <si>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</si>
  <si>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</si>
  <si>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</si>
  <si>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</si>
  <si>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</si>
  <si>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</si>
  <si>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</si>
  <si>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</si>
  <si>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</si>
  <si>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</si>
  <si>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</si>
  <si>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</si>
  <si>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</si>
  <si>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</si>
  <si>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</si>
  <si>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</si>
  <si>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</si>
  <si>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</si>
  <si>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</si>
  <si>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</si>
  <si>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</si>
  <si>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</si>
  <si>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</si>
  <si>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</si>
  <si>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</si>
  <si>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</si>
  <si>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</si>
  <si>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</si>
  <si>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</si>
  <si>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</si>
  <si>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</si>
  <si>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</si>
  <si>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</si>
  <si>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</si>
  <si>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</si>
  <si>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</si>
  <si>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</si>
  <si>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</si>
  <si>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</si>
  <si>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</si>
  <si>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</si>
  <si>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</si>
  <si>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</si>
  <si>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</si>
  <si>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</si>
  <si>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</si>
  <si>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</si>
  <si>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</si>
  <si>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</si>
  <si>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</si>
  <si>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</si>
  <si>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</si>
  <si>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</si>
  <si>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</si>
  <si>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</si>
  <si>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</si>
  <si>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</si>
  <si>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</si>
  <si>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</si>
  <si>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</si>
  <si>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</si>
  <si>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</si>
  <si>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</si>
  <si>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</si>
  <si>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</si>
  <si>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</si>
  <si>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</si>
  <si>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</si>
  <si>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</si>
  <si>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</si>
  <si>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</si>
  <si>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</si>
  <si>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</si>
  <si>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</si>
  <si>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</si>
  <si>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</si>
  <si>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</si>
  <si>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</si>
  <si>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</si>
  <si>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</si>
  <si>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</si>
  <si>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</si>
  <si>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</si>
  <si>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</si>
  <si>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</si>
  <si>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</si>
  <si>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</si>
  <si>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</si>
  <si>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</si>
  <si>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</si>
  <si>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</si>
  <si>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</si>
  <si>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</si>
  <si>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</si>
  <si>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</si>
  <si>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</si>
  <si>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</si>
  <si>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</si>
  <si>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</si>
  <si>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</si>
  <si>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</si>
  <si>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</si>
  <si>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</si>
  <si>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</si>
  <si>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</si>
  <si>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</si>
  <si>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</si>
  <si>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</si>
  <si>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</si>
  <si>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</si>
  <si>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</si>
  <si>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</si>
  <si>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</si>
  <si>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</si>
  <si>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</si>
  <si>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</si>
  <si>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</si>
  <si>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</si>
  <si>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</si>
  <si>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</si>
  <si>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</si>
  <si>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</si>
  <si>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</si>
  <si>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</si>
  <si>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</si>
  <si>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</si>
  <si>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</si>
  <si>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</si>
  <si>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</si>
  <si>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</si>
  <si>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</si>
  <si>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</si>
  <si>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</si>
  <si>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</si>
  <si>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</si>
  <si>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</si>
  <si>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</si>
  <si>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</si>
  <si>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</si>
  <si>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</si>
  <si>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</si>
  <si>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</si>
  <si>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</si>
  <si>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</si>
  <si>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</si>
  <si>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</si>
  <si>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</si>
  <si>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</si>
  <si>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</si>
  <si>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</si>
  <si>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</si>
  <si>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</si>
  <si>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</si>
  <si>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</si>
  <si>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</si>
  <si>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</si>
  <si>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</si>
  <si>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</si>
  <si>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</si>
  <si>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</si>
  <si>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</si>
  <si>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</si>
  <si>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</si>
  <si>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</si>
  <si>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</si>
  <si>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</si>
  <si>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</si>
  <si>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</si>
  <si>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</si>
  <si>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</si>
  <si>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</si>
  <si>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</si>
  <si>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</si>
  <si>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</si>
  <si>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</si>
  <si>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</si>
  <si>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</si>
  <si>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</si>
  <si>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</si>
  <si>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</si>
  <si>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</si>
  <si>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</si>
  <si>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</si>
  <si>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</si>
  <si>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</si>
  <si>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</si>
  <si>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</si>
  <si>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</si>
  <si>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</si>
  <si>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</si>
  <si>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</si>
  <si>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</si>
  <si>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</si>
  <si>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</si>
  <si>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</si>
  <si>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</si>
  <si>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</si>
  <si>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</si>
  <si>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</si>
  <si>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</si>
  <si>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</si>
  <si>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</si>
  <si>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</si>
  <si>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</si>
  <si>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</si>
  <si>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</si>
  <si>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</si>
  <si>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</si>
  <si>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</si>
  <si>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</si>
  <si>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</si>
  <si>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</si>
  <si>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</si>
  <si>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</si>
  <si>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</si>
  <si>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</si>
  <si>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</si>
  <si>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</si>
  <si>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</si>
  <si>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</si>
  <si>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</si>
  <si>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</si>
  <si>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</si>
  <si>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</si>
  <si>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</si>
  <si>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</si>
  <si>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</si>
  <si>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</si>
  <si>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</si>
  <si>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</si>
  <si>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</si>
  <si>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</si>
  <si>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</si>
  <si>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</si>
  <si>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</si>
  <si>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</si>
  <si>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</si>
  <si>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</si>
  <si>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</si>
  <si>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</si>
  <si>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</si>
  <si>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</si>
  <si>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</si>
  <si>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</si>
  <si>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</si>
  <si>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</si>
  <si>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</si>
  <si>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</si>
  <si>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</si>
  <si>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</si>
  <si>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</si>
  <si>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</si>
  <si>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</si>
  <si>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</si>
  <si>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</si>
  <si>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</si>
  <si>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</si>
  <si>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</si>
  <si>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</si>
  <si>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</si>
  <si>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</si>
  <si>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</si>
  <si>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</si>
  <si>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</si>
  <si>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</si>
  <si>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</si>
  <si>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</si>
  <si>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</si>
  <si>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</si>
  <si>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</si>
  <si>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</si>
  <si>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</si>
  <si>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</si>
  <si>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</si>
  <si>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</si>
  <si>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</si>
  <si>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</si>
  <si>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</si>
  <si>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</si>
  <si>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</si>
  <si>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</si>
  <si>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</si>
  <si>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</si>
  <si>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</si>
  <si>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</si>
  <si>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</si>
  <si>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</si>
  <si>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</si>
  <si>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</si>
  <si>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</si>
  <si>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</si>
  <si>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</si>
  <si>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</si>
  <si>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</si>
  <si>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</si>
  <si>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</si>
  <si>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</si>
  <si>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</si>
  <si>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</si>
  <si>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</si>
  <si>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</si>
  <si>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</si>
  <si>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</si>
  <si>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</si>
  <si>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</si>
  <si>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</si>
  <si>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</si>
  <si>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</si>
  <si>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</si>
  <si>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</si>
  <si>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</si>
  <si>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</si>
  <si>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</si>
  <si>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</si>
  <si>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</si>
  <si>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</si>
  <si>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</si>
  <si>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</si>
  <si>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</si>
  <si>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</si>
  <si>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</si>
  <si>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</si>
  <si>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</si>
  <si>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</si>
  <si>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</si>
  <si>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</si>
  <si>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</si>
  <si>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</si>
  <si>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</si>
  <si>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</si>
  <si>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</si>
  <si>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</si>
  <si>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</si>
  <si>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</si>
  <si>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</si>
  <si>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</si>
  <si>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</si>
  <si>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</si>
  <si>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</si>
  <si>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</si>
  <si>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</si>
  <si>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</si>
  <si>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</si>
  <si>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</si>
  <si>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</si>
  <si>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</si>
  <si>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</si>
  <si>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</si>
  <si>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</si>
  <si>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</si>
  <si>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</si>
  <si>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</si>
  <si>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</si>
  <si>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</si>
  <si>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</si>
  <si>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</si>
  <si>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</si>
  <si>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</si>
  <si>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</si>
  <si>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</si>
  <si>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</si>
  <si>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</si>
  <si>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</si>
  <si>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</si>
  <si>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</si>
  <si>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</si>
  <si>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</si>
  <si>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</si>
  <si>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</si>
  <si>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</si>
  <si>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</si>
  <si>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</si>
  <si>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</si>
  <si>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</si>
  <si>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</si>
  <si>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</si>
  <si>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</si>
  <si>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</si>
  <si>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</si>
  <si>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</si>
  <si>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</si>
  <si>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</si>
  <si>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</si>
  <si>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</si>
  <si>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</si>
  <si>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</si>
  <si>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</si>
  <si>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</si>
  <si>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</si>
  <si>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</si>
  <si>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</si>
  <si>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</si>
  <si>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</si>
  <si>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</si>
  <si>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</si>
  <si>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</si>
  <si>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</si>
  <si>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</si>
  <si>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</si>
  <si>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</si>
  <si>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</si>
  <si>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</si>
  <si>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</si>
  <si>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</si>
  <si>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</si>
  <si>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</si>
  <si>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</si>
  <si>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</si>
  <si>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</si>
  <si>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</si>
  <si>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</si>
  <si>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</si>
  <si>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</si>
  <si>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</si>
  <si>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</si>
  <si>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</si>
  <si>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</si>
  <si>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</si>
  <si>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</si>
  <si>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</si>
  <si>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</si>
  <si>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</si>
  <si>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</si>
  <si>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</si>
  <si>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</si>
  <si>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</si>
  <si>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</si>
  <si>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</si>
  <si>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</si>
  <si>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</si>
  <si>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</si>
  <si>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</si>
  <si>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</si>
  <si>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</si>
  <si>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</si>
  <si>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</si>
  <si>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</si>
  <si>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</si>
  <si>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</si>
  <si>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</si>
  <si>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</si>
  <si>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</si>
  <si>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</si>
  <si>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</si>
  <si>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</si>
  <si>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</si>
  <si>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</si>
  <si>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</si>
  <si>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</si>
  <si>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</si>
  <si>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</si>
  <si>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</si>
  <si>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</si>
  <si>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</si>
  <si>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</si>
  <si>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</si>
  <si>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</si>
  <si>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</si>
  <si>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</si>
  <si>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</si>
  <si>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</si>
  <si>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</si>
  <si>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</si>
  <si>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</si>
  <si>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</si>
  <si>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</si>
  <si>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</si>
  <si>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</si>
  <si>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</si>
  <si>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</si>
  <si>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</si>
  <si>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</si>
  <si>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</si>
  <si>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</si>
  <si>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</si>
  <si>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</si>
  <si>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</si>
  <si>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</si>
  <si>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</si>
  <si>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</si>
  <si>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</si>
  <si>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</si>
  <si>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</si>
  <si>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</si>
  <si>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</si>
  <si>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</si>
  <si>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</si>
  <si>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</si>
  <si>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</si>
  <si>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</si>
  <si>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</si>
  <si>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</si>
  <si>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</si>
  <si>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</si>
  <si>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</si>
  <si>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</si>
  <si>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</si>
  <si>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</si>
  <si>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</si>
  <si>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</si>
  <si>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</si>
  <si>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</si>
  <si>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</si>
  <si>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</si>
  <si>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</si>
  <si>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</si>
  <si>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</si>
  <si>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</si>
  <si>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</si>
  <si>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</si>
  <si>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</si>
  <si>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</si>
  <si>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</si>
  <si>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</si>
  <si>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</si>
  <si>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</si>
  <si>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</si>
  <si>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</si>
  <si>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</si>
  <si>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</si>
  <si>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</si>
  <si>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</si>
  <si>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</si>
  <si>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</si>
  <si>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</si>
  <si>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</si>
  <si>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</si>
  <si>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</si>
  <si>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</si>
  <si>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</si>
  <si>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</si>
  <si>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</si>
  <si>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</si>
  <si>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</si>
  <si>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</si>
  <si>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</si>
  <si>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</si>
  <si>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</si>
  <si>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</si>
  <si>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</si>
  <si>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</si>
  <si>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</si>
  <si>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</si>
  <si>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</si>
  <si>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</si>
  <si>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</si>
  <si>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</si>
  <si>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</si>
  <si>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</si>
  <si>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</si>
  <si>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</si>
  <si>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</si>
  <si>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</si>
  <si>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</si>
  <si>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</si>
  <si>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</si>
  <si>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</si>
  <si>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</si>
  <si>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</si>
  <si>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</si>
  <si>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</si>
  <si>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</si>
  <si>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</si>
  <si>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</si>
  <si>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</si>
  <si>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</si>
  <si>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</si>
  <si>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</si>
  <si>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</si>
  <si>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</si>
  <si>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</si>
  <si>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</si>
  <si>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</si>
  <si>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</si>
  <si>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</si>
  <si>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</si>
  <si>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</si>
  <si>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</si>
  <si>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</si>
  <si>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</si>
  <si>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</si>
  <si>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</si>
  <si>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</si>
  <si>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</si>
  <si>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</si>
  <si>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</si>
  <si>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</si>
  <si>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</si>
  <si>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</si>
  <si>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</si>
  <si>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</si>
  <si>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</si>
  <si>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</si>
  <si>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</si>
  <si>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</si>
  <si>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</si>
  <si>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</si>
  <si>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</si>
  <si>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</si>
  <si>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</si>
  <si>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</si>
  <si>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</si>
  <si>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</si>
  <si>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</si>
  <si>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</si>
  <si>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</si>
  <si>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</si>
  <si>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</si>
  <si>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</si>
  <si>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</si>
  <si>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</si>
  <si>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</si>
  <si>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</si>
  <si>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</si>
  <si>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</si>
  <si>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</si>
  <si>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</si>
  <si>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</si>
  <si>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</si>
  <si>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</si>
  <si>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</si>
  <si>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</si>
  <si>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</si>
  <si>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</si>
  <si>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</si>
  <si>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</si>
  <si>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</si>
  <si>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</si>
  <si>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</si>
  <si>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</si>
  <si>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</si>
  <si>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</si>
  <si>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</si>
  <si>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</si>
  <si>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</si>
  <si>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</si>
  <si>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</si>
  <si>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</si>
  <si>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</si>
  <si>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</si>
  <si>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</si>
  <si>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</si>
  <si>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</si>
  <si>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</si>
  <si>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</si>
  <si>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</si>
  <si>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</si>
  <si>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</si>
  <si>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</si>
  <si>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</si>
  <si>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</si>
  <si>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</si>
  <si>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</si>
  <si>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</si>
  <si>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</si>
  <si>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</si>
  <si>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</si>
  <si>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</si>
  <si>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</si>
  <si>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</si>
  <si>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</si>
  <si>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</si>
  <si>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</si>
  <si>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</si>
  <si>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</si>
  <si>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</si>
  <si>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</si>
  <si>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</si>
  <si>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</si>
  <si>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</si>
  <si>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</si>
  <si>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</si>
  <si>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</si>
  <si>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</si>
  <si>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</si>
  <si>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</si>
  <si>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</si>
  <si>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</si>
  <si>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</si>
  <si>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</si>
  <si>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</si>
  <si>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</si>
  <si>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</si>
  <si>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</si>
  <si>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</si>
  <si>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</si>
  <si>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</si>
  <si>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</si>
  <si>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</si>
  <si>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</si>
  <si>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</si>
  <si>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</si>
  <si>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</si>
  <si>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</si>
  <si>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</si>
  <si>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</si>
  <si>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</si>
  <si>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</si>
  <si>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</si>
  <si>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</si>
  <si>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</si>
  <si>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</si>
  <si>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</si>
  <si>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</si>
  <si>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</si>
  <si>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</si>
  <si>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</si>
  <si>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</si>
  <si>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</si>
  <si>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</si>
  <si>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</si>
  <si>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</si>
  <si>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</si>
  <si>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</si>
  <si>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</si>
  <si>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</si>
  <si>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</si>
  <si>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</si>
  <si>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</si>
  <si>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</si>
  <si>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</si>
  <si>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</si>
  <si>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</si>
  <si>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</si>
  <si>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</si>
  <si>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</si>
  <si>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</si>
  <si>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</si>
  <si>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</si>
  <si>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</si>
  <si>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</si>
  <si>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</si>
  <si>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</si>
  <si>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</si>
  <si>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</si>
  <si>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</si>
  <si>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</si>
  <si>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</si>
  <si>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</si>
  <si>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</si>
  <si>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</si>
  <si>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</si>
  <si>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</si>
  <si>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</si>
  <si>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</si>
  <si>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</si>
  <si>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</si>
  <si>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</si>
  <si>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</si>
  <si>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</si>
  <si>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</si>
  <si>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</si>
  <si>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</si>
  <si>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</si>
  <si>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</si>
  <si>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</si>
  <si>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</si>
  <si>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</si>
  <si>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</si>
  <si>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</si>
  <si>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</si>
  <si>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</si>
  <si>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</si>
  <si>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</si>
  <si>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</si>
  <si>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</si>
  <si>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</si>
  <si>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</si>
  <si>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</si>
  <si>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</si>
  <si>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</si>
  <si>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</si>
  <si>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</si>
  <si>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</si>
  <si>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</si>
  <si>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</si>
  <si>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</si>
  <si>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</si>
  <si>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</si>
  <si>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</si>
  <si>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</si>
  <si>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</si>
  <si>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</si>
  <si>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</si>
  <si>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</si>
  <si>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</si>
  <si>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</si>
  <si>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</si>
  <si>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</si>
  <si>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</si>
  <si>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</si>
  <si>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</si>
  <si>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</si>
  <si>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</si>
  <si>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</si>
  <si>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</si>
  <si>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</si>
  <si>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</si>
  <si>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</si>
  <si>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</si>
  <si>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</si>
  <si>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</si>
  <si>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</si>
  <si>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</si>
  <si>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</si>
  <si>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</si>
  <si>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</si>
  <si>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</si>
  <si>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</si>
  <si>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</si>
  <si>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</si>
  <si>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</si>
  <si>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</si>
  <si>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</si>
  <si>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</si>
  <si>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</si>
  <si>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</si>
  <si>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</si>
  <si>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</si>
  <si>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</si>
  <si>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</si>
  <si>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</si>
  <si>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</si>
  <si>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</si>
  <si>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</si>
  <si>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</si>
  <si>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</si>
  <si>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</si>
  <si>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</si>
  <si>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</si>
  <si>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</si>
  <si>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</si>
  <si>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</si>
  <si>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</si>
  <si>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</si>
  <si>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</si>
  <si>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</si>
  <si>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</si>
  <si>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</si>
  <si>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</si>
  <si>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</si>
  <si>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</si>
  <si>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</si>
  <si>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</si>
  <si>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</si>
  <si>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</si>
  <si>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</si>
  <si>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</si>
  <si>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</si>
  <si>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</si>
  <si>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</si>
  <si>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</si>
  <si>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</si>
  <si>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</si>
  <si>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</si>
  <si>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</si>
  <si>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</si>
  <si>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</si>
  <si>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</si>
  <si>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</si>
  <si>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</si>
  <si>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</si>
  <si>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</si>
  <si>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</si>
  <si>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</si>
  <si>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</si>
  <si>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</si>
  <si>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</si>
  <si>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</si>
  <si>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</si>
  <si>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</si>
  <si>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</si>
  <si>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</si>
  <si>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</si>
  <si>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</si>
  <si>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</si>
  <si>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</si>
  <si>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</si>
  <si>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</si>
  <si>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</si>
  <si>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</si>
  <si>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</si>
  <si>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</si>
  <si>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</si>
  <si>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</si>
  <si>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</si>
  <si>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</si>
  <si>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</si>
  <si>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</si>
  <si>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</si>
  <si>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</si>
  <si>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</si>
  <si>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</si>
  <si>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</si>
  <si>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</si>
  <si>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</si>
  <si>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</si>
  <si>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</si>
  <si>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</si>
  <si>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</si>
  <si>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</si>
  <si>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</si>
  <si>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</si>
  <si>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</si>
  <si>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</si>
  <si>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</si>
  <si>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</si>
  <si>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</si>
  <si>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</si>
  <si>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</si>
  <si>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</si>
  <si>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</si>
  <si>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</si>
  <si>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</si>
  <si>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</si>
  <si>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</si>
  <si>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</si>
  <si>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</si>
  <si>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</si>
  <si>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</si>
  <si>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</si>
  <si>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</si>
  <si>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</si>
  <si>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</si>
  <si>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</si>
  <si>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</si>
  <si>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</si>
  <si>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</si>
  <si>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</si>
  <si>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</si>
  <si>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</si>
  <si>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</si>
  <si>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</si>
  <si>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</si>
  <si>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</si>
  <si>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</si>
  <si>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</si>
  <si>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</si>
  <si>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</si>
  <si>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</si>
  <si>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</si>
  <si>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</si>
  <si>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</si>
  <si>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</si>
  <si>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</si>
  <si>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</si>
  <si>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</si>
  <si>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</si>
  <si>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</si>
  <si>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</si>
  <si>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</si>
  <si>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</si>
  <si>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</si>
  <si>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</si>
  <si>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</si>
  <si>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</si>
  <si>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</si>
  <si>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</si>
  <si>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</si>
  <si>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</si>
  <si>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</si>
  <si>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</si>
  <si>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</si>
  <si>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</si>
  <si>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</si>
  <si>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</si>
  <si>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</si>
  <si>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</si>
  <si>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</si>
  <si>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</si>
  <si>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</si>
  <si>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</si>
  <si>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</si>
  <si>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</si>
  <si>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</si>
  <si>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</si>
  <si>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</si>
  <si>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</si>
  <si>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</si>
  <si>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</si>
  <si>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</si>
  <si>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</si>
  <si>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</si>
  <si>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</si>
  <si>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</si>
  <si>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</si>
  <si>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</si>
  <si>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</si>
  <si>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</si>
  <si>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</si>
  <si>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</si>
  <si>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</si>
  <si>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</si>
  <si>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</si>
  <si>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</si>
  <si>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</si>
  <si>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</si>
  <si>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</si>
  <si>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</si>
  <si>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</si>
  <si>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</si>
  <si>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</si>
  <si>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</si>
  <si>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</si>
  <si>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</si>
  <si>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</si>
  <si>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</si>
  <si>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</si>
  <si>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</si>
  <si>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</si>
  <si>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</si>
  <si>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</si>
  <si>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</si>
  <si>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</si>
  <si>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</si>
  <si>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</si>
  <si>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</si>
  <si>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</si>
  <si>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</si>
  <si>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</si>
  <si>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</si>
  <si>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</si>
  <si>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</si>
  <si>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</si>
  <si>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</si>
  <si>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</si>
  <si>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</si>
  <si>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</si>
  <si>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</si>
  <si>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</si>
  <si>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</si>
  <si>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</si>
  <si>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</si>
  <si>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</si>
  <si>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</si>
  <si>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</si>
  <si>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</si>
  <si>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</si>
  <si>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</si>
  <si>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</si>
  <si>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</si>
  <si>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</si>
  <si>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</si>
  <si>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</si>
  <si>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</si>
  <si>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</si>
  <si>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</si>
  <si>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</si>
  <si>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</si>
  <si>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</si>
  <si>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</si>
  <si>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</si>
  <si>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</si>
  <si>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</si>
  <si>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</si>
  <si>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</si>
  <si>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</si>
  <si>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</si>
  <si>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</si>
  <si>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</si>
  <si>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</si>
  <si>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</si>
  <si>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</si>
  <si>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</si>
  <si>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</si>
  <si>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</si>
  <si>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</si>
  <si>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</si>
  <si>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</si>
  <si>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</si>
  <si>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</si>
  <si>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</si>
  <si>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</si>
  <si>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</si>
  <si>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</si>
  <si>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</si>
  <si>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</si>
  <si>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</si>
  <si>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</si>
  <si>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</si>
  <si>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</si>
  <si>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</si>
  <si>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</si>
  <si>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</si>
  <si>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</si>
  <si>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</si>
  <si>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</si>
  <si>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</si>
  <si>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</si>
  <si>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</si>
  <si>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</si>
  <si>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</si>
  <si>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</si>
  <si>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</si>
  <si>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</si>
  <si>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</si>
  <si>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</si>
  <si>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</si>
  <si>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</si>
  <si>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</si>
  <si>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</si>
  <si>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</si>
  <si>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</si>
  <si>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</si>
  <si>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</si>
  <si>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</si>
  <si>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</si>
  <si>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</si>
  <si>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</si>
  <si>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</si>
  <si>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</si>
  <si>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</si>
  <si>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</si>
  <si>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</si>
  <si>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</si>
  <si>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</si>
  <si>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</si>
  <si>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</si>
  <si>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</si>
  <si>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</si>
  <si>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</si>
  <si>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</si>
  <si>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</si>
  <si>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</si>
  <si>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</si>
  <si>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</si>
  <si>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</si>
  <si>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</si>
  <si>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</si>
  <si>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</si>
  <si>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</si>
  <si>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</si>
  <si>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</si>
  <si>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</si>
  <si>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</si>
  <si>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</si>
  <si>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</si>
  <si>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</si>
  <si>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</si>
  <si>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</si>
  <si>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</si>
  <si>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</si>
  <si>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</si>
  <si>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</si>
  <si>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</si>
  <si>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</si>
  <si>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</si>
  <si>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</si>
  <si>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</si>
  <si>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</si>
  <si>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</si>
  <si>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</si>
  <si>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</si>
  <si>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</si>
  <si>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</si>
  <si>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</si>
  <si>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</si>
  <si>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</si>
  <si>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</si>
  <si>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</si>
  <si>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</si>
  <si>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</si>
  <si>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</si>
  <si>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</si>
  <si>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</si>
  <si>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</si>
  <si>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</si>
  <si>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</si>
  <si>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</si>
  <si>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</si>
  <si>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</si>
  <si>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</si>
  <si>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</si>
  <si>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</si>
  <si>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</si>
  <si>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</si>
  <si>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</si>
  <si>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</si>
  <si>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</si>
  <si>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</si>
  <si>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</si>
  <si>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</si>
  <si>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</si>
  <si>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</si>
  <si>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</si>
  <si>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</si>
  <si>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</si>
  <si>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</si>
  <si>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</si>
  <si>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</si>
  <si>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</si>
  <si>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</si>
  <si>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</si>
  <si>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</si>
  <si>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</si>
  <si>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</si>
  <si>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</si>
  <si>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</si>
  <si>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</si>
  <si>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</si>
  <si>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</si>
  <si>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</si>
  <si>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</si>
  <si>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</si>
  <si>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</si>
  <si>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</si>
  <si>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</si>
  <si>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</si>
  <si>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</si>
  <si>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</si>
  <si>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</si>
  <si>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</si>
  <si>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</si>
  <si>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</si>
  <si>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</si>
  <si>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</si>
  <si>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</si>
  <si>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</si>
  <si>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</si>
  <si>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</si>
  <si>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</si>
  <si>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</si>
  <si>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</si>
  <si>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</si>
  <si>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</si>
  <si>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</si>
  <si>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</si>
  <si>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</si>
  <si>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</si>
  <si>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</si>
  <si>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</si>
  <si>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</si>
  <si>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</si>
  <si>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</si>
  <si>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</si>
  <si>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</si>
  <si>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</si>
  <si>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</si>
  <si>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</si>
  <si>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</si>
  <si>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</si>
  <si>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</si>
  <si>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</si>
  <si>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</si>
  <si>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</si>
  <si>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</si>
  <si>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</si>
  <si>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</si>
  <si>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</si>
  <si>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</si>
  <si>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</si>
  <si>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</si>
  <si>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</si>
  <si>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</si>
  <si>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</si>
  <si>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</si>
  <si>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</si>
  <si>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</si>
  <si>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</si>
  <si>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</si>
  <si>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</si>
  <si>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</si>
  <si>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</si>
  <si>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</si>
  <si>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</si>
  <si>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</si>
  <si>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</si>
  <si>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</si>
  <si>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</si>
  <si>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</si>
  <si>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</si>
  <si>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</si>
  <si>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</si>
  <si>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</si>
  <si>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</si>
  <si>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</si>
  <si>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</si>
  <si>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</si>
  <si>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</si>
  <si>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</si>
  <si>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</si>
  <si>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</si>
  <si>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</si>
  <si>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</si>
  <si>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</si>
  <si>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</si>
  <si>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</si>
  <si>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</si>
  <si>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</si>
  <si>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</si>
  <si>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</si>
  <si>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</si>
  <si>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</si>
  <si>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</si>
  <si>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</si>
  <si>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</si>
  <si>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</si>
  <si>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</si>
  <si>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</si>
  <si>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</si>
  <si>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</si>
  <si>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</si>
  <si>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</si>
  <si>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</si>
  <si>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</si>
  <si>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</si>
  <si>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</si>
  <si>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</si>
  <si>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</si>
  <si>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</si>
  <si>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</si>
  <si>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</si>
  <si>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</si>
  <si>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</si>
  <si>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</si>
  <si>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</si>
  <si>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</si>
  <si>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</si>
  <si>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</si>
  <si>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</si>
  <si>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</si>
  <si>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</si>
  <si>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</si>
  <si>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</si>
  <si>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</si>
  <si>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</si>
  <si>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</si>
  <si>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</si>
  <si>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</si>
  <si>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</si>
  <si>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</si>
  <si>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</si>
  <si>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</si>
  <si>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</si>
  <si>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</si>
  <si>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</si>
  <si>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</si>
  <si>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</si>
  <si>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</si>
  <si>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</si>
  <si>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</si>
  <si>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</si>
  <si>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</si>
  <si>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</si>
  <si>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</si>
  <si>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</si>
  <si>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</si>
  <si>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</si>
  <si>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</si>
  <si>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</si>
  <si>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</si>
  <si>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</si>
  <si>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</si>
  <si>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</si>
  <si>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</si>
  <si>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</si>
  <si>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</si>
  <si>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</si>
  <si>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</si>
  <si>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</si>
  <si>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</si>
  <si>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</si>
  <si>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</si>
  <si>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</si>
  <si>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</si>
  <si>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</si>
  <si>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</si>
  <si>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</si>
  <si>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</si>
  <si>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</si>
  <si>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</si>
  <si>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</si>
  <si>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</si>
  <si>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</si>
  <si>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</si>
  <si>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</si>
  <si>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</si>
  <si>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</si>
  <si>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</si>
  <si>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</si>
  <si>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</si>
  <si>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</si>
  <si>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</si>
  <si>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</si>
  <si>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</si>
  <si>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</si>
  <si>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</si>
  <si>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</si>
  <si>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</si>
  <si>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</si>
  <si>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</si>
  <si>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</si>
  <si>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</si>
  <si>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</si>
  <si>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</si>
  <si>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</si>
  <si>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</si>
  <si>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</si>
  <si>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</si>
  <si>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</si>
  <si>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</si>
  <si>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</si>
  <si>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</si>
  <si>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</si>
  <si>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</si>
  <si>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</si>
  <si>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</si>
  <si>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</si>
  <si>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</si>
  <si>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</si>
  <si>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</si>
  <si>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</si>
  <si>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</si>
  <si>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</si>
  <si>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</si>
  <si>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</si>
  <si>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</si>
  <si>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</si>
  <si>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</si>
  <si>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</si>
  <si>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</si>
  <si>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</si>
  <si>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</si>
  <si>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</si>
  <si>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</si>
  <si>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</si>
  <si>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</si>
  <si>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</si>
  <si>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</si>
  <si>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</si>
  <si>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</si>
  <si>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</si>
  <si>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</si>
  <si>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</si>
  <si>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</si>
  <si>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</si>
  <si>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</si>
  <si>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</si>
  <si>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</si>
  <si>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</si>
  <si>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</si>
  <si>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</si>
  <si>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</si>
  <si>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</si>
  <si>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</si>
  <si>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</si>
  <si>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</si>
  <si>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</si>
  <si>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</si>
  <si>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</si>
  <si>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</si>
  <si>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</si>
  <si>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</si>
  <si>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</si>
  <si>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</si>
  <si>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</si>
  <si>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</si>
  <si>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</si>
  <si>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</si>
  <si>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</si>
  <si>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</si>
  <si>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</si>
  <si>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</si>
  <si>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</si>
  <si>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</si>
  <si>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</si>
  <si>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</si>
  <si>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</si>
  <si>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</si>
  <si>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</si>
  <si>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</si>
  <si>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</si>
  <si>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</si>
  <si>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</si>
  <si>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</si>
  <si>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</si>
  <si>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</si>
  <si>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</si>
  <si>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</si>
  <si>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</si>
  <si>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</si>
  <si>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</si>
  <si>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</si>
  <si>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</si>
  <si>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</si>
  <si>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</si>
  <si>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</si>
  <si>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</si>
  <si>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</si>
  <si>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</si>
  <si>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</si>
  <si>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</si>
  <si>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</si>
  <si>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</si>
  <si>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</si>
  <si>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</si>
  <si>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</si>
  <si>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</si>
  <si>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</si>
  <si>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</si>
  <si>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</si>
  <si>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</si>
  <si>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</si>
  <si>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</si>
  <si>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</si>
  <si>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</si>
  <si>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</si>
  <si>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</si>
  <si>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</si>
  <si>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</si>
  <si>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</si>
  <si>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</si>
  <si>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</si>
  <si>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</si>
  <si>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</si>
  <si>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</si>
  <si>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</si>
  <si>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</si>
  <si>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</si>
  <si>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</si>
  <si>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</si>
  <si>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</si>
  <si>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</si>
  <si>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</si>
  <si>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</si>
  <si>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</si>
  <si>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</si>
  <si>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</si>
  <si>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</si>
  <si>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</si>
  <si>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</si>
  <si>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</si>
  <si>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</si>
  <si>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</si>
  <si>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</si>
  <si>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</si>
  <si>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</si>
  <si>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</si>
  <si>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</si>
  <si>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</si>
  <si>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</si>
  <si>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</si>
  <si>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</si>
  <si>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</si>
  <si>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</si>
  <si>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</si>
  <si>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</si>
  <si>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</si>
  <si>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</si>
  <si>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</si>
  <si>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</si>
  <si>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</si>
  <si>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</si>
  <si>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</si>
  <si>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</si>
  <si>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</si>
  <si>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</si>
  <si>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</si>
  <si>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</si>
  <si>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</si>
  <si>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</si>
  <si>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</si>
  <si>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</si>
  <si>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</si>
  <si>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</si>
  <si>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</si>
  <si>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</si>
  <si>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</si>
  <si>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</si>
  <si>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</si>
  <si>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</si>
  <si>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</si>
  <si>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</si>
  <si>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</si>
  <si>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</si>
  <si>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</si>
  <si>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</si>
  <si>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</si>
  <si>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</si>
  <si>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</si>
  <si>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</si>
  <si>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</si>
  <si>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</si>
  <si>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</si>
  <si>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</si>
  <si>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</si>
  <si>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</si>
  <si>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</si>
  <si>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</si>
  <si>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</si>
  <si>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</si>
  <si>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</si>
  <si>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</si>
  <si>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</si>
  <si>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</si>
  <si>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</si>
  <si>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</si>
  <si>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</si>
  <si>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</si>
  <si>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</si>
  <si>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</si>
  <si>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</si>
  <si>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</si>
  <si>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</si>
  <si>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</si>
  <si>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</si>
  <si>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</si>
  <si>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</si>
  <si>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</si>
  <si>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</si>
  <si>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</si>
  <si>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</si>
  <si>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</si>
  <si>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</si>
  <si>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</si>
  <si>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</si>
  <si>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</si>
  <si>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</si>
  <si>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</si>
  <si>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</si>
  <si>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</si>
  <si>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</si>
  <si>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</si>
  <si>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</si>
  <si>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</si>
  <si>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</si>
  <si>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</si>
  <si>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</si>
  <si>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</si>
  <si>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</si>
  <si>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</si>
  <si>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</si>
  <si>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</si>
  <si>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</si>
  <si>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</si>
  <si>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</si>
  <si>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</si>
  <si>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</si>
  <si>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</si>
  <si>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</si>
  <si>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</si>
  <si>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</si>
  <si>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</si>
  <si>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</si>
  <si>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</si>
  <si>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</si>
  <si>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</si>
  <si>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</si>
  <si>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</si>
  <si>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</si>
  <si>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</si>
  <si>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</si>
  <si>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</si>
  <si>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</si>
  <si>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</si>
  <si>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</si>
  <si>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</si>
  <si>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</si>
  <si>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</si>
  <si>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</si>
  <si>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</si>
  <si>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</si>
  <si>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</si>
  <si>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</si>
  <si>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</si>
  <si>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</si>
  <si>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</si>
  <si>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</si>
  <si>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</si>
  <si>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</si>
  <si>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</si>
  <si>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</si>
  <si>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</si>
  <si>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</si>
  <si>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</si>
  <si>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</si>
  <si>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</si>
  <si>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</si>
  <si>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</si>
  <si>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</si>
  <si>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</si>
  <si>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</si>
  <si>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</si>
  <si>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</si>
  <si>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</si>
  <si>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</si>
  <si>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</si>
  <si>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</si>
  <si>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</si>
  <si>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</si>
  <si>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</si>
  <si>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</si>
  <si>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</si>
  <si>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</si>
  <si>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</si>
  <si>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</si>
  <si>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</si>
  <si>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</si>
  <si>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</si>
  <si>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</si>
  <si>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</si>
  <si>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</si>
  <si>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</si>
  <si>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</si>
  <si>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</si>
  <si>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</si>
  <si>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</si>
  <si>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</si>
  <si>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</si>
  <si>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</si>
  <si>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</si>
  <si>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</si>
  <si>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</si>
  <si>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</si>
  <si>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</si>
  <si>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</si>
  <si>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</si>
  <si>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</si>
  <si>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</si>
  <si>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</si>
  <si>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</si>
  <si>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</si>
  <si>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</si>
  <si>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</si>
  <si>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</si>
  <si>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</si>
  <si>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</si>
  <si>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</si>
  <si>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</si>
  <si>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</si>
  <si>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</si>
  <si>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</si>
  <si>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</si>
  <si>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</si>
  <si>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</si>
  <si>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</si>
  <si>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</si>
  <si>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</si>
  <si>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</si>
  <si>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</si>
  <si>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</si>
  <si>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</si>
  <si>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</si>
  <si>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</si>
  <si>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</si>
  <si>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</si>
  <si>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</si>
  <si>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</si>
  <si>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</si>
  <si>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</si>
  <si>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</si>
  <si>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</si>
  <si>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</si>
  <si>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</si>
  <si>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</si>
  <si>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</si>
  <si>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</si>
  <si>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</si>
  <si>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</si>
  <si>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</si>
  <si>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</si>
  <si>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</si>
  <si>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</si>
  <si>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</si>
  <si>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</si>
  <si>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</si>
  <si>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</si>
  <si>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</si>
  <si>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</si>
  <si>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</si>
  <si>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</si>
  <si>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</si>
  <si>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</si>
  <si>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</si>
  <si>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</si>
  <si>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</si>
  <si>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</si>
  <si>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</si>
  <si>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</si>
  <si>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</si>
  <si>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</si>
  <si>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</si>
  <si>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</si>
  <si>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</si>
  <si>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</si>
  <si>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</si>
  <si>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</si>
  <si>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</si>
  <si>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</si>
  <si>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</si>
  <si>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</si>
  <si>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</si>
  <si>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</si>
  <si>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</si>
  <si>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</si>
  <si>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</si>
  <si>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</si>
  <si>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</si>
  <si>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</si>
  <si>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</si>
  <si>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</si>
  <si>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</si>
  <si>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</si>
  <si>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</si>
  <si>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</si>
  <si>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</si>
  <si>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</si>
  <si>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</si>
  <si>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</si>
  <si>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</si>
  <si>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</si>
  <si>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</si>
  <si>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</si>
  <si>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</si>
  <si>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</si>
  <si>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</si>
  <si>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</si>
  <si>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</si>
  <si>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</si>
  <si>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</si>
  <si>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</si>
  <si>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</si>
  <si>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</si>
  <si>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</si>
  <si>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</si>
  <si>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</si>
  <si>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</si>
  <si>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</si>
  <si>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</si>
  <si>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</si>
  <si>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</si>
  <si>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</si>
  <si>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</si>
  <si>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</si>
  <si>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</si>
  <si>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</si>
  <si>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</si>
  <si>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</si>
  <si>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</si>
  <si>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</si>
  <si>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</si>
  <si>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</si>
  <si>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</si>
  <si>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</si>
  <si>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</si>
  <si>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</si>
  <si>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</si>
  <si>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</si>
  <si>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</si>
  <si>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</si>
  <si>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</si>
  <si>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</si>
  <si>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</si>
  <si>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</si>
  <si>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</si>
  <si>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</si>
  <si>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</si>
  <si>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</si>
  <si>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</si>
  <si>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</si>
  <si>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</si>
  <si>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</si>
  <si>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</si>
  <si>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</si>
  <si>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</si>
  <si>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</si>
  <si>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</si>
  <si>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</si>
  <si>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</si>
  <si>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</si>
  <si>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</si>
  <si>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</si>
  <si>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</si>
  <si>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</si>
  <si>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</si>
  <si>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</si>
  <si>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</si>
  <si>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</si>
  <si>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</si>
  <si>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</si>
  <si>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</si>
  <si>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</si>
  <si>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</si>
  <si>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</si>
  <si>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</si>
  <si>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</si>
  <si>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</si>
  <si>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</si>
  <si>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</si>
  <si>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</si>
  <si>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</si>
  <si>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</si>
  <si>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</si>
  <si>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</si>
  <si>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</si>
  <si>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</si>
  <si>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</si>
  <si>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</si>
  <si>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</si>
  <si>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</si>
  <si>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</si>
  <si>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</si>
  <si>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</si>
  <si>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</si>
  <si>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</si>
  <si>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</si>
  <si>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</si>
  <si>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</si>
  <si>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</si>
  <si>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</si>
  <si>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</si>
  <si>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</si>
  <si>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</si>
  <si>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</si>
  <si>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</si>
  <si>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</si>
  <si>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</si>
  <si>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</si>
  <si>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</si>
  <si>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</si>
  <si>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</si>
  <si>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</si>
  <si>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</si>
  <si>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</si>
  <si>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</si>
  <si>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</si>
  <si>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</si>
  <si>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</si>
  <si>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</si>
  <si>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</si>
  <si>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</si>
  <si>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</si>
  <si>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</si>
  <si>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</si>
  <si>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</si>
  <si>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</si>
  <si>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</si>
  <si>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</si>
  <si>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</si>
  <si>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</si>
  <si>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</si>
  <si>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</si>
  <si>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</si>
  <si>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</si>
  <si>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</si>
  <si>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</si>
  <si>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</si>
  <si>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</si>
  <si>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</si>
  <si>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</si>
  <si>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</si>
  <si>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</si>
  <si>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</si>
  <si>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</si>
  <si>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</si>
  <si>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</si>
  <si>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</si>
  <si>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</si>
  <si>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</si>
  <si>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</si>
  <si>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</si>
  <si>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</si>
  <si>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</si>
  <si>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</si>
  <si>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</si>
  <si>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</si>
  <si>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</si>
  <si>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</si>
  <si>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</si>
  <si>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</si>
  <si>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</si>
  <si>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</si>
  <si>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</si>
  <si>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</si>
  <si>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</si>
  <si>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</si>
  <si>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</si>
  <si>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</si>
  <si>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</si>
  <si>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</si>
  <si>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</si>
  <si>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</si>
  <si>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</si>
  <si>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</si>
  <si>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</si>
  <si>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</si>
  <si>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</si>
  <si>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</si>
  <si>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</si>
  <si>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</si>
  <si>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</si>
  <si>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</si>
  <si>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</si>
  <si>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</si>
  <si>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</si>
  <si>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</si>
  <si>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</si>
  <si>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</si>
  <si>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</si>
  <si>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</si>
  <si>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</si>
  <si>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</si>
  <si>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</si>
  <si>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</si>
  <si>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</si>
  <si>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</si>
  <si>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</si>
  <si>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</si>
  <si>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</si>
  <si>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</si>
  <si>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</si>
  <si>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</si>
  <si>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</si>
  <si>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</si>
  <si>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</si>
  <si>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</si>
  <si>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</si>
  <si>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</si>
  <si>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</si>
  <si>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</si>
  <si>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</si>
  <si>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</si>
  <si>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</si>
  <si>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</si>
  <si>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</si>
  <si>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</si>
  <si>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</si>
  <si>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</si>
  <si>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</si>
  <si>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</si>
  <si>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</si>
  <si>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</si>
  <si>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</si>
  <si>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</si>
  <si>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</si>
  <si>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</si>
  <si>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</si>
  <si>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</si>
  <si>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</si>
  <si>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</si>
  <si>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</si>
  <si>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</si>
  <si>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</si>
  <si>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</si>
  <si>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</si>
  <si>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</si>
  <si>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</si>
  <si>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</si>
  <si>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</si>
  <si>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</si>
  <si>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</si>
  <si>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</si>
  <si>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</si>
  <si>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</si>
  <si>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</si>
  <si>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</si>
  <si>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</si>
  <si>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</si>
  <si>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</si>
  <si>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</si>
  <si>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</si>
  <si>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</si>
  <si>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</si>
  <si>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</si>
  <si>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</si>
  <si>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</si>
  <si>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</si>
  <si>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</si>
  <si>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</si>
  <si>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</si>
  <si>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</si>
  <si>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</si>
  <si>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</si>
  <si>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</si>
  <si>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</si>
  <si>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</si>
  <si>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</si>
  <si>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</si>
  <si>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</si>
  <si>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</si>
  <si>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</si>
  <si>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</si>
  <si>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</si>
  <si>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</si>
  <si>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</si>
  <si>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</si>
  <si>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</si>
  <si>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</si>
  <si>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</si>
  <si>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</si>
  <si>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</si>
  <si>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</si>
  <si>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</si>
  <si>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</si>
  <si>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</si>
  <si>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</si>
  <si>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</si>
  <si>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</si>
  <si>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</si>
  <si>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</si>
  <si>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</si>
  <si>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</si>
  <si>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</si>
  <si>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</si>
  <si>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</si>
  <si>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</si>
  <si>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</si>
  <si>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</si>
  <si>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</si>
  <si>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</si>
  <si>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</si>
  <si>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</si>
  <si>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</si>
  <si>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</si>
  <si>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</si>
  <si>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</si>
  <si>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</si>
  <si>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</si>
  <si>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</si>
  <si>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</si>
  <si>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</si>
  <si>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</si>
  <si>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</si>
  <si>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</si>
  <si>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</si>
  <si>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</si>
  <si>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</si>
  <si>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</si>
  <si>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</si>
  <si>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</si>
  <si>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</si>
  <si>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</si>
  <si>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</si>
  <si>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</si>
  <si>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</si>
  <si>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</si>
  <si>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</si>
  <si>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</si>
  <si>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</si>
  <si>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</si>
  <si>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</si>
  <si>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</si>
  <si>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</si>
  <si>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</si>
  <si>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</si>
  <si>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</si>
  <si>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</si>
  <si>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</si>
  <si>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</si>
  <si>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</si>
  <si>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</si>
  <si>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</si>
  <si>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</si>
  <si>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</si>
  <si>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</si>
  <si>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</si>
  <si>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</si>
  <si>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</si>
  <si>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</si>
  <si>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</si>
  <si>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</si>
  <si>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</si>
  <si>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</si>
  <si>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</si>
  <si>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</si>
  <si>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</si>
  <si>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</si>
  <si>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</si>
  <si>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</si>
  <si>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</si>
  <si>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</si>
  <si>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</si>
  <si>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</si>
  <si>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</si>
  <si>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</si>
  <si>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</si>
  <si>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</si>
  <si>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</si>
  <si>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</si>
  <si>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</si>
  <si>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</si>
  <si>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</si>
  <si>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</si>
  <si>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</si>
  <si>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</si>
  <si>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</si>
  <si>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</si>
  <si>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</si>
  <si>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</si>
  <si>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</si>
  <si>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</si>
  <si>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</si>
  <si>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</si>
  <si>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</si>
  <si>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</si>
  <si>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</si>
  <si>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</si>
  <si>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</si>
  <si>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</si>
  <si>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</si>
  <si>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</si>
  <si>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</si>
  <si>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</si>
  <si>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</si>
  <si>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</si>
  <si>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</si>
  <si>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</si>
  <si>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</si>
  <si>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</si>
  <si>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</si>
  <si>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</si>
  <si>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</si>
  <si>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</si>
  <si>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</si>
  <si>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</si>
  <si>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</si>
  <si>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</si>
  <si>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</si>
  <si>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</si>
  <si>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</si>
  <si>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</si>
  <si>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</si>
  <si>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</si>
  <si>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</si>
  <si>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</si>
  <si>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</si>
  <si>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</si>
  <si>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</si>
  <si>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</si>
  <si>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</si>
  <si>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</si>
  <si>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</si>
  <si>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</si>
  <si>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</si>
  <si>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</si>
  <si>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</si>
  <si>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</si>
  <si>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</si>
  <si>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</si>
  <si>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</si>
  <si>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</si>
  <si>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</si>
  <si>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</si>
  <si>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</si>
  <si>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</si>
  <si>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</si>
  <si>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</si>
  <si>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</si>
  <si>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</si>
  <si>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</si>
  <si>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</si>
  <si>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</si>
  <si>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</si>
  <si>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</si>
  <si>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</si>
  <si>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</si>
  <si>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</si>
  <si>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</si>
  <si>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</si>
  <si>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</si>
  <si>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</si>
  <si>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</si>
  <si>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</si>
  <si>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</si>
  <si>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</si>
  <si>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</si>
  <si>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</si>
  <si>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</si>
  <si>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</si>
  <si>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</si>
  <si>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</si>
  <si>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</si>
  <si>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</si>
  <si>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</si>
  <si>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</si>
  <si>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</si>
  <si>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</si>
  <si>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</si>
  <si>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</si>
  <si>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</si>
  <si>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</si>
  <si>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</si>
  <si>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</si>
  <si>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</si>
  <si>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</si>
  <si>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</si>
  <si>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</si>
  <si>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</si>
  <si>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</si>
  <si>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</si>
  <si>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</si>
  <si>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</si>
  <si>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</si>
  <si>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</si>
  <si>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</si>
  <si>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</si>
  <si>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</si>
  <si>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</si>
  <si>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</si>
  <si>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</si>
  <si>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</si>
  <si>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</si>
  <si>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</si>
  <si>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</si>
  <si>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</si>
  <si>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</si>
  <si>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</si>
  <si>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</si>
  <si>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</si>
  <si>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</si>
  <si>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</si>
  <si>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</si>
  <si>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</si>
  <si>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</si>
  <si>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</si>
  <si>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</si>
  <si>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</si>
  <si>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</si>
  <si>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</si>
  <si>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</si>
  <si>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</si>
  <si>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</si>
  <si>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</si>
  <si>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</si>
  <si>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</si>
  <si>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</si>
  <si>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</si>
  <si>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</si>
  <si>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</si>
  <si>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</si>
  <si>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</si>
  <si>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</si>
  <si>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</si>
  <si>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</si>
  <si>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</si>
  <si>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</si>
  <si>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</si>
  <si>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</si>
  <si>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</si>
  <si>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</si>
  <si>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</si>
  <si>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</si>
  <si>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</si>
  <si>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</si>
  <si>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</si>
  <si>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</si>
  <si>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</si>
  <si>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</si>
  <si>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</si>
  <si>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</si>
  <si>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</si>
  <si>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</si>
  <si>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</si>
  <si>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</si>
  <si>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</si>
  <si>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</si>
  <si>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</si>
  <si>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</si>
  <si>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</si>
  <si>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</si>
  <si>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</si>
  <si>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</si>
  <si>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</si>
  <si>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</si>
  <si>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</si>
  <si>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</si>
  <si>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</si>
  <si>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</si>
  <si>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</si>
  <si>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</si>
  <si>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</si>
  <si>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</si>
  <si>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</si>
  <si>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</si>
  <si>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</si>
  <si>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</si>
  <si>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</si>
  <si>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</si>
  <si>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</si>
  <si>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</si>
  <si>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</si>
  <si>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</si>
  <si>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</si>
  <si>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</si>
  <si>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</si>
  <si>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</si>
  <si>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</si>
  <si>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</si>
  <si>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</si>
  <si>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</si>
  <si>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</si>
  <si>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</si>
  <si>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</si>
  <si>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</si>
  <si>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</si>
  <si>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</si>
  <si>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</si>
  <si>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</si>
  <si>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</si>
  <si>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</si>
  <si>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</si>
  <si>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</si>
  <si>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</si>
  <si>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</si>
  <si>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</si>
  <si>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</si>
  <si>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</si>
  <si>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</si>
  <si>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</si>
  <si>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</si>
  <si>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</si>
  <si>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</si>
  <si>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</si>
  <si>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</si>
  <si>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</si>
  <si>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</si>
  <si>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</si>
  <si>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</si>
  <si>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</si>
  <si>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</si>
  <si>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</si>
  <si>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</si>
  <si>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</si>
  <si>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</si>
  <si>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</si>
  <si>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</si>
  <si>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</si>
  <si>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</si>
  <si>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</si>
  <si>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</si>
  <si>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</si>
  <si>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</si>
  <si>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</si>
  <si>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</si>
  <si>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</si>
  <si>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</si>
  <si>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</si>
  <si>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</si>
  <si>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</si>
  <si>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</si>
  <si>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</si>
  <si>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</si>
  <si>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</si>
  <si>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</si>
  <si>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</si>
  <si>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</si>
  <si>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</si>
  <si>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</si>
  <si>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</si>
  <si>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</si>
  <si>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</si>
  <si>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</si>
  <si>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</si>
  <si>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</si>
  <si>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</si>
  <si>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</si>
  <si>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</si>
  <si>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</si>
  <si>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</si>
  <si>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</si>
  <si>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</si>
  <si>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</si>
  <si>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</si>
  <si>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</si>
  <si>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</si>
  <si>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</si>
  <si>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</si>
  <si>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</si>
  <si>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</si>
  <si>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</si>
  <si>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</si>
  <si>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</si>
  <si>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</si>
  <si>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</si>
  <si>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</si>
  <si>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</si>
  <si>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</si>
  <si>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</si>
  <si>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</si>
  <si>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</si>
  <si>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</si>
  <si>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</si>
  <si>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</si>
  <si>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</si>
  <si>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</si>
  <si>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</si>
  <si>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</si>
  <si>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</si>
  <si>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</si>
  <si>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</si>
  <si>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</si>
  <si>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</si>
  <si>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</si>
  <si>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</si>
  <si>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</si>
  <si>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</si>
  <si>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</si>
  <si>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</si>
  <si>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</si>
  <si>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</si>
  <si>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</si>
  <si>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</si>
  <si>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</si>
  <si>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</si>
  <si>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</si>
  <si>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</si>
  <si>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</si>
  <si>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</si>
  <si>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</si>
  <si>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</si>
  <si>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</si>
  <si>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</si>
  <si>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</si>
  <si>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</si>
  <si>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</si>
  <si>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</si>
  <si>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</si>
  <si>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</si>
  <si>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</si>
  <si>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</si>
  <si>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</si>
  <si>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</si>
  <si>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</si>
  <si>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</si>
  <si>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</si>
  <si>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</si>
  <si>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</si>
  <si>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</si>
  <si>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</si>
  <si>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</si>
  <si>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</si>
  <si>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</si>
  <si>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</si>
  <si>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</si>
  <si>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</si>
  <si>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</si>
  <si>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</si>
  <si>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</si>
  <si>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</si>
  <si>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</si>
  <si>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</si>
  <si>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</si>
  <si>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</si>
  <si>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</si>
  <si>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</si>
  <si>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</si>
  <si>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</si>
  <si>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</si>
  <si>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</si>
  <si>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</si>
  <si>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</si>
  <si>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</si>
  <si>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</si>
  <si>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</si>
  <si>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</si>
  <si>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</si>
  <si>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</si>
  <si>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</si>
  <si>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</si>
  <si>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</si>
  <si>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</si>
  <si>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</si>
  <si>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</si>
  <si>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</si>
  <si>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</si>
  <si>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</si>
  <si>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</si>
  <si>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</si>
  <si>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</si>
  <si>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</si>
  <si>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</si>
  <si>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</si>
  <si>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</si>
  <si>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</si>
  <si>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</si>
  <si>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</si>
  <si>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</si>
  <si>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</si>
  <si>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</si>
  <si>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</si>
  <si>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</si>
  <si>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</si>
  <si>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</si>
  <si>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</si>
  <si>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</si>
  <si>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</si>
  <si>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</si>
  <si>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</si>
  <si>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</si>
  <si>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</si>
  <si>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</si>
  <si>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</si>
  <si>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</si>
  <si>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</si>
  <si>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</si>
  <si>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</si>
  <si>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</si>
  <si>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</si>
  <si>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</si>
  <si>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</si>
  <si>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</si>
  <si>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</si>
  <si>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</si>
  <si>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</si>
  <si>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</si>
  <si>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</si>
  <si>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</si>
  <si>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</si>
  <si>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</si>
  <si>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</si>
  <si>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</si>
  <si>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</si>
  <si>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</si>
  <si>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</si>
  <si>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</si>
  <si>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</si>
  <si>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</si>
  <si>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</si>
  <si>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</si>
  <si>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</si>
  <si>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</si>
  <si>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</si>
  <si>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</si>
  <si>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</si>
  <si>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</si>
  <si>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</si>
  <si>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</si>
  <si>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</si>
  <si>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</si>
  <si>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</si>
  <si>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</si>
  <si>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</si>
  <si>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</si>
  <si>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</si>
  <si>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</si>
  <si>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</si>
  <si>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</si>
  <si>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</si>
  <si>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</si>
  <si>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</si>
  <si>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</si>
  <si>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</si>
  <si>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</si>
  <si>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</si>
  <si>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</si>
  <si>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</si>
  <si>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</si>
  <si>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</si>
  <si>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</si>
  <si>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</si>
  <si>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</si>
  <si>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</si>
  <si>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</si>
  <si>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</si>
  <si>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</si>
  <si>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</si>
  <si>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</si>
  <si>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</si>
  <si>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</si>
  <si>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</si>
  <si>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</si>
  <si>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</si>
  <si>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</si>
  <si>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</si>
  <si>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</si>
  <si>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</si>
  <si>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</si>
  <si>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</si>
  <si>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</si>
  <si>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</si>
  <si>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</si>
  <si>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</si>
  <si>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</si>
  <si>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</si>
  <si>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</si>
  <si>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</si>
  <si>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</si>
  <si>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</si>
  <si>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</si>
  <si>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</si>
  <si>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</si>
  <si>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</si>
  <si>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</si>
  <si>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</si>
  <si>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</si>
  <si>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</si>
  <si>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</si>
  <si>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</si>
  <si>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</si>
  <si>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</si>
  <si>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</si>
  <si>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</si>
  <si>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</si>
  <si>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</si>
  <si>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</si>
  <si>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</si>
  <si>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</si>
  <si>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</si>
  <si>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</si>
  <si>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</si>
  <si>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</si>
  <si>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</si>
  <si>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</si>
  <si>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</si>
  <si>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</si>
  <si>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</si>
  <si>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</si>
  <si>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</si>
  <si>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</si>
  <si>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</si>
  <si>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</si>
  <si>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</si>
  <si>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</si>
  <si>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</si>
  <si>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</si>
  <si>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</si>
  <si>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</si>
  <si>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</si>
  <si>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</si>
  <si>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</si>
  <si>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</si>
  <si>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</si>
  <si>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</si>
  <si>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</si>
  <si>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</si>
  <si>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</si>
  <si>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</si>
  <si>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</si>
  <si>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</si>
  <si>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</si>
  <si>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</si>
  <si>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</si>
  <si>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</si>
  <si>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</si>
  <si>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</si>
  <si>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</si>
  <si>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</si>
  <si>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</si>
  <si>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</si>
  <si>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</si>
  <si>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</si>
  <si>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</si>
  <si>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</si>
  <si>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</si>
  <si>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</si>
  <si>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</si>
  <si>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</si>
  <si>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</si>
  <si>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</si>
  <si>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</si>
  <si>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</si>
  <si>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</si>
  <si>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</si>
  <si>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</si>
  <si>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</si>
  <si>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</si>
  <si>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</si>
  <si>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</si>
  <si>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</si>
  <si>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</si>
  <si>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</si>
  <si>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</si>
  <si>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</si>
  <si>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</si>
  <si>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</si>
  <si>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</si>
  <si>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</si>
  <si>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</si>
  <si>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</si>
  <si>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</si>
  <si>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</si>
  <si>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</si>
  <si>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</si>
  <si>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</si>
  <si>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</si>
  <si>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</si>
  <si>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</si>
  <si>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</si>
  <si>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</si>
  <si>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</si>
  <si>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</si>
  <si>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</si>
  <si>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</si>
  <si>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</si>
  <si>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</si>
  <si>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</si>
  <si>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</si>
  <si>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</si>
  <si>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</si>
  <si>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</si>
  <si>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</si>
  <si>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</si>
  <si>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</si>
  <si>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</si>
  <si>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</si>
  <si>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</si>
  <si>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</si>
  <si>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</si>
  <si>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</si>
  <si>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</si>
  <si>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</si>
  <si>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</si>
  <si>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</si>
  <si>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</si>
  <si>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</si>
  <si>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</si>
  <si>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</si>
  <si>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</si>
  <si>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</si>
  <si>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</si>
  <si>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</si>
  <si>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</si>
  <si>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</si>
  <si>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</si>
  <si>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</si>
  <si>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</si>
  <si>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</si>
  <si>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</si>
  <si>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</si>
  <si>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</si>
  <si>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</si>
  <si>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</si>
  <si>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</si>
  <si>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</si>
  <si>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</si>
  <si>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</si>
  <si>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</si>
  <si>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</si>
  <si>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</si>
  <si>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</si>
  <si>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</si>
  <si>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</si>
  <si>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</si>
  <si>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</si>
  <si>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</si>
  <si>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</si>
  <si>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</si>
  <si>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</si>
  <si>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</si>
  <si>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</si>
  <si>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</si>
  <si>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</si>
  <si>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</si>
  <si>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</si>
  <si>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</si>
  <si>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</si>
  <si>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</si>
  <si>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</si>
  <si>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</si>
  <si>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</si>
  <si>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</si>
  <si>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</si>
  <si>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</si>
  <si>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</si>
  <si>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</si>
  <si>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</si>
  <si>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</si>
  <si>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</si>
  <si>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</si>
  <si>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</si>
  <si>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</si>
  <si>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</si>
  <si>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</si>
  <si>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</si>
  <si>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</si>
  <si>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</si>
  <si>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</si>
  <si>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</si>
  <si>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</si>
  <si>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</si>
  <si>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</si>
  <si>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</si>
  <si>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</si>
  <si>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</si>
  <si>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</si>
  <si>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</si>
  <si>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</si>
  <si>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</si>
  <si>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</si>
  <si>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</si>
  <si>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</si>
  <si>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</si>
  <si>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</si>
  <si>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</si>
  <si>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</si>
  <si>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</si>
  <si>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</si>
  <si>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</si>
  <si>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</si>
  <si>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</si>
  <si>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</si>
  <si>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</si>
  <si>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</si>
  <si>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</si>
  <si>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</si>
  <si>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</si>
  <si>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</si>
  <si>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</si>
  <si>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</si>
  <si>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</si>
  <si>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</si>
  <si>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</si>
  <si>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</si>
  <si>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</si>
  <si>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</si>
  <si>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</si>
  <si>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</si>
  <si>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</si>
  <si>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</si>
  <si>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</si>
  <si>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</si>
  <si>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</si>
  <si>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</si>
  <si>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</si>
  <si>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</si>
  <si>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</si>
  <si>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</si>
  <si>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</si>
  <si>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</si>
  <si>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</si>
  <si>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</si>
  <si>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</si>
  <si>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</si>
  <si>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</si>
  <si>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</si>
  <si>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</si>
  <si>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</si>
  <si>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</si>
  <si>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</si>
  <si>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</si>
  <si>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</si>
  <si>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</si>
  <si>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</si>
  <si>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</si>
  <si>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</si>
  <si>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</si>
  <si>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</si>
  <si>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</si>
  <si>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</si>
  <si>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</si>
  <si>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</si>
  <si>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</si>
  <si>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</si>
  <si>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</si>
  <si>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</si>
  <si>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</si>
  <si>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</si>
  <si>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</si>
  <si>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</si>
  <si>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</si>
  <si>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</si>
  <si>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</si>
  <si>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</si>
  <si>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</si>
  <si>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</si>
  <si>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</si>
  <si>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</si>
  <si>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</si>
  <si>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</si>
  <si>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</si>
  <si>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</si>
  <si>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</si>
  <si>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</si>
  <si>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</si>
  <si>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</si>
  <si>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</si>
  <si>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</si>
  <si>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</si>
  <si>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</si>
  <si>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</si>
  <si>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</si>
  <si>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</si>
  <si>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</si>
  <si>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</si>
  <si>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</si>
  <si>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</si>
  <si>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</si>
  <si>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</si>
  <si>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</si>
  <si>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</si>
  <si>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</si>
  <si>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</si>
  <si>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</si>
  <si>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</si>
  <si>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</si>
  <si>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</si>
  <si>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</si>
  <si>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</si>
  <si>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</si>
  <si>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</si>
  <si>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</si>
  <si>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</si>
  <si>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</si>
  <si>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</si>
  <si>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</si>
  <si>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</si>
  <si>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</si>
  <si>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</si>
  <si>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</si>
  <si>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</si>
  <si>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</si>
  <si>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</si>
  <si>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</si>
  <si>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</si>
  <si>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</si>
  <si>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</si>
  <si>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</si>
  <si>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</si>
  <si>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</si>
  <si>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</si>
  <si>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</si>
  <si>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</si>
  <si>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</si>
  <si>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</si>
  <si>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</si>
  <si>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</si>
  <si>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</si>
  <si>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</si>
  <si>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</si>
  <si>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</si>
  <si>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</si>
  <si>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</si>
  <si>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</si>
  <si>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</si>
  <si>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</si>
  <si>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</si>
  <si>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</si>
  <si>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</si>
  <si>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</si>
  <si>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</si>
  <si>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</si>
  <si>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</si>
  <si>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</si>
  <si>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</si>
  <si>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</si>
  <si>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</si>
  <si>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</si>
  <si>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</si>
  <si>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</si>
  <si>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</si>
  <si>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</si>
  <si>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</si>
  <si>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</si>
  <si>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</si>
  <si>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</si>
  <si>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</si>
  <si>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</si>
  <si>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</si>
  <si>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</si>
  <si>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</si>
  <si>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</si>
  <si>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</si>
  <si>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</si>
  <si>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</si>
  <si>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</si>
  <si>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</si>
  <si>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</si>
  <si>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</si>
  <si>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</si>
  <si>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</si>
  <si>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</si>
  <si>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</si>
  <si>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</si>
  <si>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</si>
  <si>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</si>
  <si>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</si>
  <si>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</si>
  <si>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</si>
  <si>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</si>
  <si>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</si>
  <si>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</si>
  <si>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</si>
  <si>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</si>
  <si>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</si>
  <si>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</si>
  <si>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</si>
  <si>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</si>
  <si>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</si>
  <si>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</si>
  <si>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</si>
  <si>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</si>
  <si>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</si>
  <si>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</si>
  <si>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</si>
  <si>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</si>
  <si>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</si>
  <si>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</si>
  <si>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</si>
  <si>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</si>
  <si>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</si>
  <si>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</si>
  <si>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</si>
  <si>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</si>
  <si>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</si>
  <si>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</si>
  <si>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</si>
  <si>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</si>
  <si>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</si>
  <si>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</si>
  <si>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</si>
  <si>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</si>
  <si>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</si>
  <si>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</si>
  <si>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</si>
  <si>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</si>
  <si>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</si>
  <si>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</si>
  <si>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</si>
  <si>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</si>
  <si>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</si>
  <si>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</si>
  <si>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</si>
  <si>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</si>
  <si>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</si>
  <si>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</si>
  <si>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</si>
  <si>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</si>
  <si>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</si>
  <si>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</si>
  <si>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</si>
  <si>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</si>
  <si>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</si>
  <si>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</si>
  <si>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</si>
  <si>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</si>
  <si>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</si>
  <si>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</si>
  <si>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</si>
  <si>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</si>
  <si>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</si>
  <si>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</si>
  <si>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</si>
  <si>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</si>
  <si>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</si>
  <si>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</si>
  <si>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</si>
  <si>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</si>
  <si>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</si>
  <si>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</si>
  <si>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</si>
  <si>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</si>
  <si>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</si>
  <si>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</si>
  <si>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</si>
  <si>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</si>
  <si>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</si>
  <si>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</si>
  <si>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</si>
  <si>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</si>
  <si>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</si>
  <si>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</si>
  <si>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</si>
  <si>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</si>
  <si>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</si>
  <si>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</si>
  <si>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</si>
  <si>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</si>
  <si>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</si>
  <si>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</si>
  <si>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</si>
  <si>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</si>
  <si>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</si>
  <si>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</si>
  <si>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</si>
  <si>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</si>
  <si>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</si>
  <si>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</si>
  <si>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</si>
  <si>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</si>
  <si>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</si>
  <si>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</si>
  <si>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</si>
  <si>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</si>
  <si>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</si>
  <si>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</si>
  <si>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</si>
  <si>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</si>
  <si>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</si>
  <si>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</si>
  <si>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</si>
  <si>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</si>
  <si>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</si>
  <si>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</si>
  <si>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</si>
  <si>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</si>
  <si>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</si>
  <si>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</si>
  <si>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</si>
  <si>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</si>
  <si>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</si>
  <si>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</si>
  <si>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</si>
  <si>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</si>
  <si>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</si>
  <si>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</si>
  <si>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</si>
  <si>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</si>
  <si>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</si>
  <si>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</si>
  <si>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</si>
  <si>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</si>
  <si>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</si>
  <si>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</si>
  <si>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</si>
  <si>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</si>
  <si>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</si>
  <si>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</si>
  <si>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</si>
  <si>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</si>
  <si>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</si>
  <si>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</si>
  <si>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</si>
  <si>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</si>
  <si>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</si>
  <si>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</si>
  <si>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</si>
  <si>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</si>
  <si>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</si>
  <si>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</si>
  <si>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</si>
  <si>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</si>
  <si>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</si>
  <si>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</si>
  <si>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</si>
  <si>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</si>
  <si>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</si>
  <si>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</si>
  <si>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</si>
  <si>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</si>
  <si>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</si>
  <si>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</si>
  <si>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</si>
  <si>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</si>
  <si>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</si>
  <si>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</si>
  <si>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</si>
  <si>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</si>
  <si>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</si>
  <si>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</si>
  <si>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</si>
  <si>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</si>
  <si>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</si>
  <si>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</si>
  <si>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</si>
  <si>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</si>
  <si>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</si>
  <si>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</si>
  <si>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</si>
  <si>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</si>
  <si>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</si>
  <si>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</si>
  <si>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</si>
  <si>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</si>
  <si>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</si>
  <si>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</si>
  <si>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</si>
  <si>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</si>
  <si>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</si>
  <si>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</si>
  <si>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</si>
  <si>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</si>
  <si>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</si>
  <si>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</si>
  <si>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</si>
  <si>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</si>
  <si>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</si>
  <si>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</si>
  <si>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</si>
  <si>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</si>
  <si>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</si>
  <si>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</si>
  <si>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</si>
  <si>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</si>
  <si>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</si>
  <si>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</si>
  <si>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</si>
  <si>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</si>
  <si>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</si>
  <si>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</si>
  <si>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</si>
  <si>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</si>
  <si>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</si>
  <si>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</si>
  <si>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</si>
  <si>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</si>
  <si>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</si>
  <si>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</si>
  <si>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</si>
  <si>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</si>
  <si>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</si>
  <si>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</si>
  <si>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</si>
  <si>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</si>
  <si>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</si>
  <si>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</si>
  <si>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</si>
  <si>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</si>
  <si>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</si>
  <si>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</si>
  <si>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</si>
  <si>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</si>
  <si>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</si>
  <si>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</si>
  <si>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</si>
  <si>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</si>
  <si>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</si>
  <si>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</si>
  <si>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</si>
  <si>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</si>
  <si>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</si>
  <si>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</si>
  <si>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</si>
  <si>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</si>
  <si>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</si>
  <si>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</si>
  <si>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</si>
  <si>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</si>
  <si>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</si>
  <si>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</si>
  <si>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</si>
  <si>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</si>
  <si>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</si>
  <si>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</si>
  <si>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</si>
  <si>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</si>
  <si>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</si>
  <si>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</si>
  <si>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</si>
  <si>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</si>
  <si>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</si>
  <si>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</si>
  <si>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</si>
  <si>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</si>
  <si>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</si>
  <si>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</si>
  <si>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</si>
  <si>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</si>
  <si>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</si>
  <si>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</si>
  <si>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</si>
  <si>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</si>
  <si>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</si>
  <si>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</si>
  <si>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</si>
  <si>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</si>
  <si>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</si>
  <si>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</si>
  <si>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</si>
  <si>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</si>
  <si>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</si>
  <si>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</si>
  <si>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</si>
  <si>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</si>
  <si>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</si>
  <si>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</si>
  <si>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</si>
  <si>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</si>
  <si>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</si>
  <si>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</si>
  <si>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</si>
  <si>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</si>
  <si>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</si>
  <si>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</si>
  <si>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</si>
  <si>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</si>
  <si>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</si>
  <si>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</si>
  <si>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</si>
  <si>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</si>
  <si>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</si>
  <si>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</si>
  <si>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</si>
  <si>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</si>
  <si>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</si>
  <si>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</si>
  <si>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</si>
  <si>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</si>
  <si>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</si>
  <si>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</si>
  <si>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</si>
  <si>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</si>
  <si>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</si>
  <si>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</si>
  <si>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</si>
  <si>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</si>
  <si>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</si>
  <si>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</si>
  <si>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</si>
  <si>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</si>
  <si>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</si>
  <si>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</si>
  <si>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</si>
  <si>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</si>
  <si>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</si>
  <si>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</si>
  <si>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</si>
  <si>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</si>
  <si>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</si>
  <si>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</si>
  <si>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</si>
  <si>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</si>
  <si>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</si>
  <si>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</si>
  <si>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</si>
  <si>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</si>
  <si>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</si>
  <si>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</si>
  <si>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</si>
  <si>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</si>
  <si>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</si>
  <si>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</si>
  <si>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</si>
  <si>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</si>
  <si>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</si>
  <si>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</si>
  <si>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</si>
  <si>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</si>
  <si>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</si>
  <si>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</si>
  <si>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</si>
  <si>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</si>
  <si>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</si>
  <si>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</si>
  <si>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</si>
  <si>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</si>
  <si>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</si>
  <si>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</si>
  <si>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</si>
  <si>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</si>
  <si>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</si>
  <si>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</si>
  <si>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</si>
  <si>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</si>
  <si>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</si>
  <si>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</si>
  <si>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</si>
  <si>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</si>
  <si>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</si>
  <si>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</si>
  <si>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</si>
  <si>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</si>
  <si>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</si>
  <si>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</si>
  <si>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</si>
  <si>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</si>
  <si>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</si>
  <si>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</si>
  <si>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</si>
  <si>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</si>
  <si>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</si>
  <si>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</si>
  <si>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</si>
  <si>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</si>
  <si>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</si>
  <si>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</si>
  <si>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</si>
  <si>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</si>
  <si>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</si>
  <si>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</si>
  <si>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</si>
  <si>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</si>
  <si>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</si>
  <si>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</si>
  <si>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</si>
  <si>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</si>
  <si>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</si>
  <si>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</si>
  <si>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</si>
  <si>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</si>
  <si>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</si>
  <si>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</si>
  <si>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</si>
  <si>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</si>
  <si>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</si>
  <si>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</si>
  <si>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</si>
  <si>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</si>
  <si>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</si>
  <si>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</si>
  <si>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</si>
  <si>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</si>
  <si>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</si>
  <si>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</si>
  <si>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</si>
  <si>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</si>
  <si>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</si>
  <si>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</si>
  <si>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</si>
  <si>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</si>
  <si>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</si>
  <si>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</si>
  <si>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</si>
  <si>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</si>
  <si>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</si>
  <si>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</si>
  <si>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</si>
  <si>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</si>
  <si>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</si>
  <si>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</si>
  <si>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</si>
  <si>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</si>
  <si>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</si>
  <si>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</si>
  <si>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</si>
  <si>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</si>
  <si>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</si>
  <si>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</si>
  <si>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</si>
  <si>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</si>
  <si>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</si>
  <si>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</si>
  <si>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</si>
  <si>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</si>
  <si>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</si>
  <si>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</si>
  <si>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</si>
  <si>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</si>
  <si>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</si>
  <si>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</si>
  <si>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</si>
  <si>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</si>
  <si>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</si>
  <si>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</si>
  <si>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</si>
  <si>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</si>
  <si>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</si>
  <si>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</si>
  <si>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</si>
  <si>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</si>
  <si>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</si>
  <si>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</si>
  <si>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</si>
  <si>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</si>
  <si>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</si>
  <si>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</si>
  <si>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</si>
  <si>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</si>
  <si>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</si>
  <si>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</si>
  <si>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</si>
  <si>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</si>
  <si>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</si>
  <si>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</si>
  <si>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</si>
  <si>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</si>
  <si>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</si>
  <si>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</si>
  <si>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</si>
  <si>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</si>
  <si>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</si>
  <si>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</si>
  <si>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</si>
  <si>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</si>
  <si>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</si>
  <si>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</si>
  <si>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</si>
  <si>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</si>
  <si>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</si>
  <si>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</si>
  <si>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</si>
  <si>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</si>
  <si>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</si>
  <si>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</si>
  <si>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</si>
  <si>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</si>
  <si>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</si>
  <si>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</si>
  <si>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</si>
  <si>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</si>
  <si>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</si>
  <si>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</si>
  <si>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</si>
  <si>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</si>
  <si>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</si>
  <si>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</si>
  <si>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</si>
  <si>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</si>
  <si>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</si>
  <si>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</si>
  <si>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</si>
  <si>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</si>
  <si>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</si>
  <si>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</si>
  <si>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</si>
  <si>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</si>
  <si>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</si>
  <si>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</si>
  <si>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</si>
  <si>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</si>
  <si>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</si>
  <si>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</si>
  <si>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</si>
  <si>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</si>
  <si>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</si>
  <si>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</si>
  <si>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</si>
  <si>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</si>
  <si>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</si>
  <si>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</si>
  <si>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</si>
  <si>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</si>
  <si>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</si>
  <si>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</si>
  <si>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</si>
  <si>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</si>
  <si>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</si>
  <si>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</si>
  <si>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</si>
  <si>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</si>
  <si>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</si>
  <si>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</si>
  <si>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</si>
  <si>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</si>
  <si>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</si>
  <si>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</si>
  <si>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</si>
  <si>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</si>
  <si>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</si>
  <si>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</si>
  <si>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</si>
  <si>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</si>
  <si>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</si>
  <si>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</si>
  <si>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</si>
  <si>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</si>
  <si>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</si>
  <si>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</si>
  <si>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</si>
  <si>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</si>
  <si>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</si>
  <si>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</si>
  <si>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</si>
  <si>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</si>
  <si>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</si>
  <si>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</si>
  <si>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</si>
  <si>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</si>
  <si>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</si>
  <si>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</si>
  <si>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</si>
  <si>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</si>
  <si>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</si>
  <si>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</si>
  <si>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</si>
  <si>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</si>
  <si>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</si>
  <si>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</si>
  <si>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</si>
  <si>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</si>
  <si>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</si>
  <si>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</si>
  <si>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</si>
  <si>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</si>
  <si>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</si>
  <si>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</si>
  <si>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</si>
  <si>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</si>
  <si>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</si>
  <si>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</si>
  <si>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</si>
  <si>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</si>
  <si>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</si>
  <si>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</si>
  <si>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</si>
  <si>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</si>
  <si>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</si>
  <si>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</si>
  <si>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</si>
  <si>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</si>
  <si>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</si>
  <si>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</si>
  <si>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</si>
  <si>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</si>
  <si>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</si>
  <si>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</si>
  <si>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</si>
  <si>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</si>
  <si>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</si>
  <si>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</si>
  <si>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</si>
  <si>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</si>
  <si>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</si>
  <si>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</si>
  <si>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</si>
  <si>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</si>
  <si>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</si>
  <si>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</si>
  <si>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</si>
  <si>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</si>
  <si>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</si>
  <si>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</si>
  <si>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</si>
  <si>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</si>
  <si>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</si>
  <si>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</si>
  <si>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</si>
  <si>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</si>
  <si>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</si>
  <si>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</si>
  <si>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</si>
  <si>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</si>
  <si>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</si>
  <si>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</si>
  <si>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</si>
  <si>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</si>
  <si>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</si>
  <si>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</si>
  <si>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</si>
  <si>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</si>
  <si>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</si>
  <si>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</si>
  <si>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</si>
  <si>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</si>
  <si>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</si>
  <si>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</si>
  <si>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</si>
  <si>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</si>
  <si>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</si>
  <si>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</si>
  <si>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</si>
  <si>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</si>
  <si>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</si>
  <si>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</si>
  <si>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</si>
  <si>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</si>
  <si>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</si>
  <si>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</si>
  <si>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</si>
  <si>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</si>
  <si>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</si>
  <si>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</si>
  <si>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</si>
  <si>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</si>
  <si>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</si>
  <si>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</si>
  <si>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</si>
  <si>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</si>
  <si>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</si>
  <si>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</si>
  <si>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</si>
  <si>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</si>
  <si>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</si>
  <si>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</si>
  <si>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</si>
  <si>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</si>
  <si>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</si>
  <si>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</si>
  <si>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</si>
  <si>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</si>
  <si>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</si>
  <si>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</si>
  <si>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</si>
  <si>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</si>
  <si>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</si>
  <si>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</si>
  <si>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</si>
  <si>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</si>
  <si>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</si>
  <si>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</si>
  <si>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</si>
  <si>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</si>
  <si>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</si>
  <si>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</si>
  <si>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</si>
  <si>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</si>
  <si>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</si>
  <si>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</si>
  <si>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</si>
  <si>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</si>
  <si>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</si>
  <si>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</si>
  <si>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</si>
  <si>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</si>
  <si>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</si>
  <si>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</si>
  <si>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</si>
  <si>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</si>
  <si>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</si>
  <si>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</si>
  <si>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</si>
  <si>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</si>
  <si>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</si>
  <si>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</si>
  <si>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</si>
  <si>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</si>
  <si>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</si>
  <si>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</si>
  <si>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</si>
  <si>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</si>
  <si>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</si>
  <si>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</si>
  <si>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</si>
  <si>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</si>
  <si>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</si>
  <si>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</si>
  <si>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</si>
  <si>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</si>
  <si>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</si>
  <si>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</si>
  <si>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</si>
  <si>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</si>
  <si>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</si>
  <si>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</si>
  <si>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</si>
  <si>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</si>
  <si>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</si>
  <si>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</si>
  <si>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</si>
  <si>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</si>
  <si>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</si>
  <si>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</si>
  <si>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</si>
  <si>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</si>
  <si>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</si>
  <si>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</si>
  <si>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</si>
  <si>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</si>
  <si>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</si>
  <si>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</si>
  <si>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</si>
  <si>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</si>
  <si>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</si>
  <si>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</si>
  <si>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</si>
  <si>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</si>
  <si>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</si>
  <si>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</si>
  <si>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</si>
  <si>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</si>
  <si>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</si>
  <si>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</si>
  <si>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</si>
  <si>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</si>
  <si>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</si>
  <si>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</si>
  <si>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</si>
  <si>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</si>
  <si>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</si>
  <si>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</si>
  <si>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</si>
  <si>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</si>
  <si>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</si>
  <si>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</si>
  <si>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</si>
  <si>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</si>
  <si>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</si>
  <si>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</si>
  <si>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</si>
  <si>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</si>
  <si>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</si>
  <si>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</si>
  <si>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</si>
  <si>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</si>
  <si>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</si>
  <si>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</si>
  <si>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</si>
  <si>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</si>
  <si>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</si>
  <si>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</si>
  <si>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</si>
  <si>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</si>
  <si>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</si>
  <si>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</si>
  <si>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</si>
  <si>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</si>
  <si>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</si>
  <si>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</si>
  <si>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</si>
  <si>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</si>
  <si>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</si>
  <si>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</si>
  <si>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</si>
  <si>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</si>
  <si>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</si>
  <si>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</si>
  <si>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</si>
  <si>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</si>
  <si>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</si>
  <si>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</si>
  <si>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</si>
  <si>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</si>
  <si>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</si>
  <si>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</si>
  <si>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</si>
  <si>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</si>
  <si>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</si>
  <si>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</si>
  <si>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</si>
  <si>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</si>
  <si>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</si>
  <si>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</si>
  <si>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</si>
  <si>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</si>
  <si>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</si>
  <si>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</si>
  <si>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</si>
  <si>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</si>
  <si>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</si>
  <si>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</si>
  <si>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</si>
  <si>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</si>
  <si>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</si>
  <si>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</si>
  <si>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</si>
  <si>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</si>
  <si>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</si>
  <si>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</si>
  <si>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</si>
  <si>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</si>
  <si>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</si>
  <si>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</si>
  <si>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</si>
  <si>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</si>
  <si>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</si>
  <si>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</si>
  <si>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</si>
  <si>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</si>
  <si>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</si>
  <si>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</si>
  <si>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</si>
  <si>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</si>
  <si>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</si>
  <si>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</si>
  <si>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</si>
  <si>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</si>
  <si>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</si>
  <si>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</si>
  <si>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</si>
  <si>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</si>
  <si>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</si>
  <si>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</si>
  <si>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</si>
  <si>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</si>
  <si>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</si>
  <si>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</si>
  <si>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</si>
  <si>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</si>
  <si>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</si>
  <si>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</si>
  <si>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</si>
  <si>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</si>
  <si>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</si>
  <si>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</si>
  <si>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</si>
  <si>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</si>
  <si>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</si>
  <si>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</si>
  <si>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</si>
  <si>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</si>
  <si>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</si>
  <si>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</si>
  <si>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</si>
  <si>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</si>
  <si>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</si>
  <si>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</si>
  <si>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</si>
  <si>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</si>
  <si>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</si>
  <si>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</si>
  <si>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</si>
  <si>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</si>
  <si>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</si>
  <si>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</si>
  <si>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</si>
  <si>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</si>
  <si>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</si>
  <si>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</si>
  <si>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</si>
  <si>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</si>
  <si>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</si>
  <si>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</si>
  <si>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</si>
  <si>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</si>
  <si>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</si>
  <si>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</si>
  <si>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</si>
  <si>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</si>
  <si>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</si>
  <si>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</si>
  <si>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</si>
  <si>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</si>
  <si>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</si>
  <si>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</si>
  <si>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</si>
  <si>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</si>
  <si>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</si>
  <si>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</si>
  <si>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</si>
  <si>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</si>
  <si>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</si>
  <si>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</si>
  <si>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</si>
  <si>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</si>
  <si>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</si>
  <si>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</si>
  <si>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</si>
  <si>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</si>
  <si>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</si>
  <si>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</si>
  <si>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</si>
  <si>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</si>
  <si>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</si>
  <si>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</si>
  <si>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</si>
  <si>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</si>
  <si>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</si>
  <si>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</si>
  <si>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</si>
  <si>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</si>
  <si>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</si>
  <si>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</si>
  <si>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</si>
  <si>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</si>
  <si>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</si>
  <si>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</si>
  <si>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</si>
  <si>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</si>
  <si>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</si>
  <si>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</si>
  <si>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</si>
  <si>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</si>
  <si>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</si>
  <si>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</si>
  <si>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</si>
  <si>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</si>
  <si>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</si>
  <si>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</si>
  <si>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</si>
  <si>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</si>
  <si>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</si>
  <si>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</si>
  <si>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</si>
  <si>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</si>
  <si>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</si>
  <si>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</si>
  <si>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</si>
  <si>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</si>
  <si>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</si>
  <si>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</si>
  <si>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</si>
  <si>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</si>
  <si>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</si>
  <si>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</si>
  <si>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</si>
  <si>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</si>
  <si>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</si>
  <si>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</si>
  <si>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</si>
  <si>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</si>
  <si>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</si>
  <si>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</si>
  <si>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</si>
  <si>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</si>
  <si>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</si>
  <si>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</si>
  <si>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</si>
  <si>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</si>
  <si>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</si>
  <si>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</si>
  <si>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</si>
  <si>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</si>
  <si>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</si>
  <si>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</si>
  <si>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</si>
  <si>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</si>
  <si>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</si>
  <si>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</si>
  <si>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</si>
  <si>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</si>
  <si>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</si>
  <si>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</si>
  <si>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</si>
  <si>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</si>
  <si>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</si>
  <si>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</si>
  <si>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</si>
  <si>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</si>
  <si>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</si>
  <si>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</si>
  <si>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</si>
  <si>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</si>
  <si>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</si>
  <si>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</si>
  <si>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</si>
  <si>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</si>
  <si>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</si>
  <si>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</si>
  <si>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</si>
  <si>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</si>
  <si>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</si>
  <si>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</si>
  <si>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</si>
  <si>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</si>
  <si>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</si>
  <si>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</si>
  <si>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</si>
  <si>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</si>
  <si>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</si>
  <si>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</si>
  <si>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</si>
  <si>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</si>
  <si>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</si>
  <si>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</si>
  <si>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</si>
  <si>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</si>
  <si>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</si>
  <si>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</si>
  <si>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</si>
  <si>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</si>
  <si>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</si>
  <si>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</si>
  <si>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</si>
  <si>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</si>
  <si>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</si>
  <si>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</si>
  <si>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</si>
  <si>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</si>
  <si>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</si>
  <si>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</si>
  <si>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</si>
  <si>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</si>
  <si>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</si>
  <si>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</si>
  <si>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</si>
  <si>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</si>
  <si>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</si>
  <si>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</si>
  <si>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</si>
  <si>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</si>
  <si>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</si>
  <si>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</si>
  <si>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</si>
  <si>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</si>
  <si>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</si>
  <si>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</si>
  <si>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</si>
  <si>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</si>
  <si>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</si>
  <si>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</si>
  <si>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</si>
  <si>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</si>
  <si>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</si>
  <si>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</si>
  <si>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</si>
  <si>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</si>
  <si>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</si>
  <si>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</si>
  <si>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</si>
  <si>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</si>
  <si>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</si>
  <si>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</si>
  <si>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</si>
  <si>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</si>
  <si>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</si>
  <si>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</si>
  <si>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</si>
  <si>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</si>
  <si>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</si>
  <si>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</si>
  <si>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</si>
  <si>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</si>
  <si>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</si>
  <si>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</si>
  <si>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</si>
  <si>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</si>
  <si>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</si>
  <si>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</si>
  <si>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</si>
  <si>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</si>
  <si>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</si>
  <si>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</si>
  <si>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</si>
  <si>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</si>
  <si>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</si>
  <si>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</si>
  <si>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</si>
  <si>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</si>
  <si>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</si>
  <si>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</si>
  <si>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</si>
  <si>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</si>
  <si>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</si>
  <si>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</si>
  <si>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</si>
  <si>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</si>
  <si>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</si>
  <si>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</si>
  <si>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</si>
  <si>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</si>
  <si>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</si>
  <si>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</si>
  <si>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</si>
  <si>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</si>
  <si>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</si>
  <si>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</si>
  <si>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</si>
  <si>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</si>
  <si>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</si>
  <si>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</si>
  <si>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</si>
  <si>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</si>
  <si>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</si>
  <si>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</si>
  <si>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</si>
  <si>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</si>
  <si>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</si>
  <si>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</si>
  <si>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</si>
  <si>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</si>
  <si>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</si>
  <si>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</si>
  <si>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</si>
  <si>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</si>
  <si>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</si>
  <si>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</si>
  <si>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</si>
  <si>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</si>
  <si>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</si>
  <si>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</si>
  <si>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</si>
  <si>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</si>
  <si>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</si>
  <si>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</si>
  <si>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</si>
  <si>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</si>
  <si>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</si>
  <si>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</si>
  <si>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</si>
  <si>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</si>
  <si>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</si>
  <si>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</si>
  <si>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</si>
  <si>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</si>
  <si>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</si>
  <si>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</si>
  <si>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</si>
  <si>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</si>
  <si>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</si>
  <si>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</si>
  <si>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</si>
  <si>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</si>
  <si>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</si>
  <si>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</si>
  <si>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</si>
  <si>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</si>
  <si>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</si>
  <si>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</si>
  <si>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</si>
  <si>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</si>
  <si>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</si>
  <si>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</si>
  <si>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</si>
  <si>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</si>
  <si>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</si>
  <si>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</si>
  <si>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</si>
  <si>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</si>
  <si>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</si>
  <si>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</si>
  <si>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</si>
  <si>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</si>
  <si>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</si>
  <si>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</si>
  <si>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</si>
  <si>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</si>
  <si>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</si>
  <si>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</si>
  <si>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</si>
  <si>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</si>
  <si>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</si>
  <si>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</si>
  <si>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</si>
  <si>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</si>
  <si>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</si>
  <si>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</si>
  <si>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</si>
  <si>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</si>
  <si>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</si>
  <si>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</si>
  <si>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</si>
  <si>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</si>
  <si>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</si>
  <si>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</si>
  <si>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</si>
  <si>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</si>
  <si>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</si>
  <si>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</si>
  <si>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</si>
  <si>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</si>
  <si>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</si>
  <si>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</si>
  <si>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</si>
  <si>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</si>
  <si>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</si>
  <si>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</si>
  <si>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</si>
  <si>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</si>
  <si>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</si>
  <si>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</si>
  <si>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</si>
  <si>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</si>
  <si>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</si>
  <si>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</si>
  <si>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</si>
  <si>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</si>
  <si>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</si>
  <si>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</si>
  <si>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</si>
  <si>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</si>
  <si>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</si>
  <si>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</si>
  <si>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</si>
  <si>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</si>
  <si>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</si>
  <si>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</si>
  <si>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</si>
  <si>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</si>
  <si>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</si>
  <si>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</si>
  <si>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</si>
  <si>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</si>
  <si>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</si>
  <si>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</si>
  <si>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</si>
  <si>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</si>
  <si>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</si>
  <si>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</si>
  <si>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</si>
  <si>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</si>
  <si>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</si>
  <si>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</si>
  <si>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</si>
  <si>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</si>
  <si>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</si>
  <si>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</si>
  <si>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</si>
  <si>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</si>
  <si>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</si>
  <si>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</si>
  <si>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</si>
  <si>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</si>
  <si>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</si>
  <si>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</si>
  <si>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</si>
  <si>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</si>
  <si>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</si>
  <si>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</si>
  <si>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</si>
  <si>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</si>
  <si>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</si>
  <si>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</si>
  <si>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</si>
  <si>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</si>
  <si>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</si>
  <si>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</si>
  <si>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</si>
  <si>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</si>
  <si>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</si>
  <si>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</si>
  <si>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</si>
  <si>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</si>
  <si>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</si>
  <si>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</si>
  <si>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</si>
  <si>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</si>
  <si>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</si>
  <si>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</si>
  <si>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</si>
  <si>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</si>
  <si>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</si>
  <si>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</si>
  <si>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</si>
  <si>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</si>
  <si>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</si>
  <si>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</si>
  <si>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</si>
  <si>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</si>
  <si>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</si>
  <si>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</si>
  <si>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</si>
  <si>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</si>
  <si>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</si>
  <si>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</si>
  <si>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</si>
  <si>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</si>
  <si>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</si>
  <si>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</si>
  <si>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</si>
  <si>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</si>
  <si>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</si>
  <si>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</si>
  <si>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</si>
  <si>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</si>
  <si>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</si>
  <si>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</si>
  <si>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</si>
  <si>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</si>
  <si>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</si>
  <si>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</si>
  <si>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</si>
  <si>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</si>
  <si>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</si>
  <si>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</si>
  <si>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</si>
  <si>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</si>
  <si>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</si>
  <si>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</si>
  <si>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</si>
  <si>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</si>
  <si>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</si>
  <si>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</si>
  <si>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</si>
  <si>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</si>
  <si>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</si>
  <si>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</si>
  <si>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</si>
  <si>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</si>
  <si>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</si>
  <si>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</si>
  <si>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</si>
  <si>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</si>
  <si>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</si>
  <si>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</si>
  <si>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</si>
  <si>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</si>
  <si>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</si>
  <si>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</si>
  <si>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</si>
  <si>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</si>
  <si>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</si>
  <si>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</si>
  <si>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</si>
  <si>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</si>
  <si>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</si>
  <si>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</si>
  <si>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</si>
  <si>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</si>
  <si>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</si>
  <si>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</si>
  <si>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</si>
  <si>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</si>
  <si>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</si>
  <si>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</si>
  <si>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</si>
  <si>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</si>
  <si>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</si>
  <si>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</si>
  <si>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</si>
  <si>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</si>
  <si>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</si>
  <si>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</si>
  <si>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</si>
  <si>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</si>
  <si>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</si>
  <si>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</si>
  <si>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</si>
  <si>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</si>
  <si>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</si>
  <si>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</si>
  <si>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</si>
  <si>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</si>
  <si>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</si>
  <si>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</si>
  <si>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</si>
  <si>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</si>
  <si>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</si>
  <si>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</si>
  <si>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</si>
  <si>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</si>
  <si>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</si>
  <si>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</si>
  <si>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</si>
  <si>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</si>
  <si>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</si>
  <si>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</si>
  <si>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</si>
  <si>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</si>
  <si>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</si>
  <si>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</si>
  <si>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</si>
  <si>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</si>
  <si>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</si>
  <si>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</si>
  <si>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</si>
  <si>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</si>
  <si>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</si>
  <si>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</si>
  <si>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</si>
  <si>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</si>
  <si>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</si>
  <si>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</si>
  <si>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</si>
  <si>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</si>
  <si>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</si>
  <si>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</si>
  <si>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</si>
  <si>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</si>
  <si>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</si>
  <si>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</si>
  <si>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</si>
  <si>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</si>
  <si>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</si>
  <si>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</si>
  <si>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</si>
  <si>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</si>
  <si>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</si>
  <si>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</si>
  <si>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</si>
  <si>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</si>
  <si>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</si>
  <si>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</si>
  <si>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</si>
  <si>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</si>
  <si>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</si>
  <si>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</si>
  <si>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</si>
  <si>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</si>
  <si>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</si>
  <si>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</si>
  <si>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</si>
  <si>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</si>
  <si>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</si>
  <si>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</si>
  <si>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</si>
  <si>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</si>
  <si>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</si>
  <si>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</si>
  <si>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</si>
  <si>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</si>
  <si>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</si>
  <si>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</si>
  <si>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</si>
  <si>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</si>
  <si>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</si>
  <si>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</si>
  <si>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</si>
  <si>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</si>
  <si>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</si>
  <si>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</si>
  <si>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</si>
  <si>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</si>
  <si>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</si>
  <si>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</si>
  <si>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</si>
  <si>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</si>
  <si>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</si>
  <si>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</si>
  <si>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</si>
  <si>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</si>
  <si>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</si>
  <si>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</si>
  <si>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</si>
  <si>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</si>
  <si>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</si>
  <si>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</si>
  <si>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</si>
  <si>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</si>
  <si>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</si>
  <si>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</si>
  <si>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</si>
  <si>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</si>
  <si>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</si>
  <si>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</si>
  <si>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</si>
  <si>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</si>
  <si>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</si>
  <si>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</si>
  <si>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</si>
  <si>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</si>
  <si>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</si>
  <si>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</si>
  <si>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</si>
  <si>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</si>
  <si>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</si>
  <si>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</si>
  <si>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</si>
  <si>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</si>
  <si>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</si>
  <si>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</si>
  <si>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</si>
  <si>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</si>
  <si>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</si>
  <si>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</si>
  <si>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</si>
  <si>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</si>
  <si>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</si>
  <si>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</si>
  <si>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</si>
  <si>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</si>
  <si>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</si>
  <si>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</si>
  <si>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</si>
  <si>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</si>
  <si>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</si>
  <si>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</si>
  <si>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</si>
  <si>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</si>
  <si>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</si>
  <si>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</si>
  <si>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</si>
  <si>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</si>
  <si>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</si>
  <si>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</si>
  <si>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</si>
  <si>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</si>
  <si>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</si>
  <si>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</si>
  <si>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</si>
  <si>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</si>
  <si>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</si>
  <si>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</si>
  <si>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</si>
  <si>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</si>
  <si>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</si>
  <si>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</si>
  <si>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</si>
  <si>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</si>
  <si>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</si>
  <si>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</si>
  <si>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</si>
  <si>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</si>
  <si>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</si>
  <si>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</si>
  <si>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</si>
  <si>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</si>
  <si>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</si>
  <si>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</si>
  <si>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</si>
  <si>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</si>
  <si>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</si>
  <si>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</si>
  <si>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</si>
  <si>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</si>
  <si>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</si>
  <si>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</si>
  <si>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</si>
  <si>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</si>
  <si>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</si>
  <si>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</si>
  <si>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</si>
  <si>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</si>
  <si>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</si>
  <si>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</si>
  <si>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</si>
  <si>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</si>
  <si>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</si>
  <si>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</si>
  <si>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</si>
  <si>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</si>
  <si>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</si>
  <si>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</si>
  <si>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</si>
  <si>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</si>
  <si>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</si>
  <si>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</si>
  <si>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</si>
  <si>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</si>
  <si>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</si>
  <si>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</si>
  <si>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</si>
  <si>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</si>
  <si>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</si>
  <si>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</si>
  <si>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</si>
  <si>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</si>
  <si>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</si>
  <si>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</si>
  <si>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</si>
  <si>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</si>
  <si>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</si>
  <si>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</si>
  <si>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</si>
  <si>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</si>
  <si>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</si>
  <si>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</si>
  <si>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</si>
  <si>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</si>
  <si>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</si>
  <si>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</si>
  <si>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</si>
  <si>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</si>
  <si>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</si>
  <si>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</si>
  <si>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</si>
  <si>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</si>
  <si>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</si>
  <si>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</si>
  <si>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</si>
  <si>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</si>
  <si>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</si>
  <si>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</si>
  <si>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</si>
  <si>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</si>
  <si>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</si>
  <si>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</si>
  <si>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</si>
  <si>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</si>
  <si>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</si>
  <si>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</si>
  <si>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</si>
  <si>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</si>
  <si>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</si>
  <si>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</si>
  <si>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</si>
  <si>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</si>
  <si>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</si>
  <si>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</si>
  <si>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</si>
  <si>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</si>
  <si>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</si>
  <si>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</si>
  <si>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</si>
  <si>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</si>
  <si>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</si>
  <si>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</si>
  <si>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</si>
  <si>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</si>
  <si>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</si>
  <si>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</si>
  <si>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</si>
  <si>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</si>
  <si>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</si>
  <si>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</si>
  <si>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</si>
  <si>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</si>
  <si>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</si>
  <si>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</si>
  <si>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</si>
  <si>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</si>
  <si>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</si>
  <si>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</si>
  <si>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</si>
  <si>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</si>
  <si>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</si>
  <si>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</si>
  <si>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</si>
  <si>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</si>
  <si>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</si>
  <si>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</si>
  <si>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</si>
  <si>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</si>
  <si>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</si>
  <si>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</si>
  <si>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</si>
  <si>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</si>
  <si>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</si>
  <si>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</si>
  <si>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</si>
  <si>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</si>
  <si>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</si>
  <si>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</si>
  <si>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</si>
  <si>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</si>
  <si>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</si>
  <si>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</si>
  <si>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</si>
  <si>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</si>
  <si>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</si>
  <si>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</si>
  <si>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</si>
  <si>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</si>
  <si>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</si>
  <si>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</si>
  <si>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</si>
  <si>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</si>
  <si>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</si>
  <si>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</si>
  <si>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</si>
  <si>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</si>
  <si>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</si>
  <si>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</si>
  <si>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</si>
  <si>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</si>
  <si>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</si>
  <si>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</si>
  <si>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</si>
  <si>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</si>
  <si>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</si>
  <si>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</si>
  <si>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</si>
  <si>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</si>
  <si>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</si>
  <si>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</si>
  <si>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</si>
  <si>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</si>
  <si>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</si>
  <si>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</si>
  <si>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</si>
  <si>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</si>
  <si>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</si>
  <si>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</si>
  <si>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</si>
  <si>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</si>
  <si>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</si>
  <si>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</si>
  <si>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</si>
  <si>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</si>
  <si>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</si>
  <si>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</si>
  <si>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</si>
  <si>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</si>
  <si>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</si>
  <si>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</si>
  <si>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</si>
  <si>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</si>
  <si>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</si>
  <si>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</si>
  <si>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</si>
  <si>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</si>
  <si>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</si>
  <si>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</si>
  <si>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</si>
  <si>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</si>
  <si>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</si>
  <si>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</si>
  <si>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</si>
  <si>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</si>
  <si>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</si>
  <si>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</si>
  <si>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</si>
  <si>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</si>
  <si>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</si>
  <si>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</si>
  <si>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</si>
  <si>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</si>
  <si>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</si>
  <si>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</si>
  <si>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</si>
  <si>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</si>
  <si>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</si>
  <si>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</si>
  <si>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</si>
  <si>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</si>
  <si>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</si>
  <si>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</si>
  <si>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</si>
  <si>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</si>
  <si>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</si>
  <si>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</si>
  <si>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</si>
  <si>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</si>
  <si>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</si>
  <si>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</si>
  <si>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</si>
  <si>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</si>
  <si>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</si>
  <si>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</si>
  <si>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</si>
  <si>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</si>
  <si>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</si>
  <si>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</si>
  <si>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</si>
  <si>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</si>
  <si>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</si>
  <si>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</si>
  <si>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</si>
  <si>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</si>
  <si>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</si>
  <si>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</si>
  <si>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</si>
  <si>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</si>
  <si>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</si>
  <si>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</si>
  <si>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</si>
  <si>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</si>
  <si>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</si>
  <si>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</si>
  <si>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</si>
  <si>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</si>
  <si>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</si>
  <si>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</si>
  <si>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</si>
  <si>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</si>
  <si>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</si>
  <si>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</si>
  <si>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</si>
  <si>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</si>
  <si>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</si>
  <si>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</si>
  <si>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</si>
  <si>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</si>
  <si>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</si>
  <si>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</si>
  <si>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</si>
  <si>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</si>
  <si>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</si>
  <si>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</si>
  <si>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</si>
  <si>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</si>
  <si>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</si>
  <si>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</si>
  <si>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</si>
  <si>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</si>
  <si>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</si>
  <si>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</si>
  <si>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</si>
  <si>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</si>
  <si>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</si>
  <si>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</si>
  <si>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</si>
  <si>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</si>
  <si>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</si>
  <si>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</si>
  <si>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</si>
  <si>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</si>
  <si>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</si>
  <si>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</si>
  <si>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</si>
  <si>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</si>
  <si>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</si>
  <si>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</si>
  <si>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</si>
  <si>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</si>
  <si>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</si>
  <si>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</si>
  <si>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</si>
  <si>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</si>
  <si>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</si>
  <si>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</si>
  <si>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</si>
  <si>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</si>
  <si>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</si>
  <si>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</si>
  <si>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</si>
  <si>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</si>
  <si>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</si>
  <si>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</si>
  <si>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</si>
  <si>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</si>
  <si>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</si>
  <si>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</si>
  <si>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</si>
  <si>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</si>
  <si>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</si>
  <si>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</si>
  <si>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</si>
  <si>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</si>
  <si>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</si>
  <si>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</si>
  <si>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</si>
  <si>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</si>
  <si>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</si>
  <si>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</si>
  <si>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</si>
  <si>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</si>
  <si>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</si>
  <si>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</si>
  <si>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</si>
  <si>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</si>
  <si>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</si>
  <si>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</si>
  <si>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</si>
  <si>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</si>
  <si>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</si>
  <si>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</si>
  <si>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</si>
  <si>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</si>
  <si>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</si>
  <si>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</si>
  <si>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</si>
  <si>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</si>
  <si>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</si>
  <si>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</si>
  <si>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</si>
  <si>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</si>
  <si>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</si>
  <si>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</si>
  <si>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</si>
  <si>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</si>
  <si>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</si>
  <si>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</si>
  <si>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</si>
  <si>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</si>
  <si>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</si>
  <si>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</si>
  <si>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</si>
  <si>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</si>
  <si>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</si>
  <si>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</si>
  <si>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</si>
  <si>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</si>
  <si>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</si>
  <si>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</si>
  <si>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</si>
  <si>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</si>
  <si>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</si>
  <si>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</si>
  <si>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</si>
  <si>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</si>
  <si>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</si>
  <si>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</si>
  <si>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</si>
  <si>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</si>
  <si>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</si>
  <si>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</si>
  <si>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</si>
  <si>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</si>
  <si>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</si>
  <si>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</si>
  <si>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</si>
  <si>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</si>
  <si>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</si>
  <si>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</si>
  <si>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</si>
  <si>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</si>
  <si>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</si>
  <si>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</si>
  <si>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</si>
  <si>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</si>
  <si>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</si>
  <si>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</si>
  <si>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</si>
  <si>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</si>
  <si>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</si>
  <si>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</si>
  <si>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</si>
  <si>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</si>
  <si>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</si>
  <si>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</si>
  <si>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</si>
  <si>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</si>
  <si>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</si>
  <si>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</si>
  <si>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</si>
  <si>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</si>
  <si>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</si>
  <si>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</si>
  <si>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</si>
  <si>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</si>
  <si>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</si>
  <si>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</si>
  <si>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</si>
  <si>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</si>
  <si>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</si>
  <si>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</si>
  <si>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</si>
  <si>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</si>
  <si>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</si>
  <si>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</si>
  <si>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</si>
  <si>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</si>
  <si>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</si>
  <si>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</si>
  <si>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</si>
  <si>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</si>
  <si>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</si>
  <si>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</si>
  <si>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</si>
  <si>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</si>
  <si>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</si>
  <si>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</si>
  <si>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</si>
  <si>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</si>
  <si>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</si>
  <si>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</si>
  <si>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</si>
  <si>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</si>
  <si>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</si>
  <si>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</si>
  <si>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</si>
  <si>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</si>
  <si>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</si>
  <si>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</si>
  <si>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</si>
  <si>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</si>
  <si>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</si>
  <si>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</si>
  <si>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</si>
  <si>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</si>
  <si>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</si>
  <si>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</si>
  <si>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</si>
  <si>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</si>
  <si>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</si>
  <si>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</si>
  <si>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</si>
  <si>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</si>
  <si>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</si>
  <si>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</si>
  <si>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</si>
  <si>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</si>
  <si>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</si>
  <si>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</si>
  <si>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</si>
  <si>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</si>
  <si>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</si>
  <si>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</si>
  <si>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</si>
  <si>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</si>
  <si>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</si>
  <si>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</si>
  <si>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</si>
  <si>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</si>
  <si>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</si>
  <si>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</si>
  <si>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</si>
  <si>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</si>
  <si>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</si>
  <si>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</si>
  <si>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</si>
  <si>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</si>
  <si>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</si>
  <si>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</si>
  <si>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</si>
  <si>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</si>
  <si>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</si>
  <si>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</si>
  <si>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</si>
  <si>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</si>
  <si>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</si>
  <si>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</si>
  <si>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</si>
  <si>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</si>
  <si>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</si>
  <si>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</si>
  <si>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</si>
  <si>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</si>
  <si>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</si>
  <si>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</si>
  <si>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</si>
  <si>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</si>
  <si>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</si>
  <si>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</si>
  <si>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</si>
  <si>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</si>
  <si>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</si>
  <si>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</si>
  <si>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</si>
  <si>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</si>
  <si>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</si>
  <si>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</si>
  <si>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</si>
  <si>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</si>
  <si>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</si>
  <si>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</si>
  <si>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</si>
  <si>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</si>
  <si>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</si>
  <si>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</si>
  <si>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</si>
  <si>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</si>
  <si>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</si>
  <si>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</si>
  <si>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</si>
  <si>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</si>
  <si>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</si>
  <si>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</si>
  <si>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</si>
  <si>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</si>
  <si>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</si>
  <si>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</si>
  <si>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</si>
  <si>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</si>
  <si>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</si>
  <si>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</si>
  <si>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</si>
  <si>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</si>
  <si>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</si>
  <si>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</si>
  <si>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</si>
  <si>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</si>
  <si>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</si>
  <si>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</si>
  <si>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</si>
  <si>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</si>
  <si>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</si>
  <si>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</si>
  <si>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</si>
  <si>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</si>
  <si>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</si>
  <si>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</si>
  <si>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</si>
  <si>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</si>
  <si>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</si>
  <si>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</si>
  <si>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</si>
  <si>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</si>
  <si>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</si>
  <si>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</si>
  <si>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</si>
  <si>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</si>
  <si>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</si>
  <si>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</si>
  <si>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</si>
  <si>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</si>
  <si>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</si>
  <si>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</si>
  <si>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</si>
  <si>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</si>
  <si>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</si>
  <si>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</si>
  <si>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</si>
  <si>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</si>
  <si>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</si>
  <si>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</si>
  <si>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</si>
  <si>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</si>
  <si>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</si>
  <si>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</si>
  <si>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</si>
  <si>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</si>
  <si>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</si>
  <si>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</si>
  <si>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</si>
  <si>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</si>
  <si>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</si>
  <si>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</si>
  <si>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</si>
  <si>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</si>
  <si>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</si>
  <si>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</si>
  <si>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</si>
  <si>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</si>
  <si>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</si>
  <si>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</si>
  <si>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</si>
  <si>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</si>
  <si>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</si>
  <si>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</si>
  <si>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</si>
  <si>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</si>
  <si>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</si>
  <si>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</si>
  <si>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</si>
  <si>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</si>
  <si>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</si>
  <si>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</si>
  <si>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</si>
  <si>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</si>
  <si>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</si>
  <si>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</si>
  <si>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</si>
  <si>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</si>
  <si>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</si>
  <si>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</si>
  <si>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</si>
  <si>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</si>
  <si>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</si>
  <si>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</si>
  <si>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</si>
  <si>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</si>
  <si>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</si>
  <si>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</si>
  <si>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</si>
  <si>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</si>
  <si>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</si>
  <si>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</si>
  <si>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</si>
  <si>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</si>
  <si>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</si>
  <si>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</si>
  <si>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</si>
  <si>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</si>
  <si>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</si>
  <si>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</si>
  <si>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</si>
  <si>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</si>
  <si>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</si>
  <si>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</si>
  <si>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</si>
  <si>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</si>
  <si>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</si>
  <si>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</si>
  <si>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</si>
  <si>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</si>
  <si>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</si>
  <si>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</si>
  <si>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</si>
  <si>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</si>
  <si>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</si>
  <si>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</si>
  <si>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</si>
  <si>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</si>
  <si>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</si>
  <si>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</si>
  <si>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</si>
  <si>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</si>
  <si>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</si>
  <si>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</si>
  <si>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</si>
  <si>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</si>
  <si>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</si>
  <si>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</si>
  <si>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</si>
  <si>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</si>
  <si>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</si>
  <si>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</si>
  <si>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</si>
  <si>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</si>
  <si>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</si>
  <si>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</si>
  <si>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</si>
  <si>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</si>
  <si>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</si>
  <si>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</si>
  <si>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</si>
  <si>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</si>
  <si>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</si>
  <si>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</si>
  <si>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</si>
  <si>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</si>
  <si>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</si>
  <si>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</si>
  <si>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</si>
  <si>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</si>
  <si>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</si>
  <si>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</si>
  <si>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</si>
  <si>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</si>
  <si>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</si>
  <si>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</si>
  <si>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</si>
  <si>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</si>
  <si>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</si>
  <si>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</si>
  <si>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</si>
  <si>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</si>
  <si>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</si>
  <si>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</si>
  <si>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</si>
  <si>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</si>
  <si>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</si>
  <si>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</si>
  <si>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</si>
  <si>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</si>
  <si>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</si>
  <si>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</si>
  <si>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</si>
  <si>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</si>
  <si>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</si>
  <si>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</si>
  <si>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</si>
  <si>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</si>
  <si>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</si>
  <si>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</si>
  <si>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</si>
  <si>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</si>
  <si>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</si>
  <si>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</si>
  <si>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</si>
  <si>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</si>
  <si>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</si>
  <si>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</si>
  <si>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</si>
  <si>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</si>
  <si>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</si>
  <si>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</si>
  <si>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</si>
  <si>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</si>
  <si>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</si>
  <si>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</si>
  <si>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</si>
  <si>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</si>
  <si>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</si>
  <si>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</si>
  <si>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</si>
  <si>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</si>
  <si>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</si>
  <si>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</si>
  <si>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</si>
  <si>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</si>
  <si>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</si>
  <si>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</si>
  <si>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</si>
  <si>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</si>
  <si>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</si>
  <si>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</si>
  <si>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</si>
  <si>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</si>
  <si>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</si>
  <si>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</si>
  <si>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</si>
  <si>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</si>
  <si>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</si>
  <si>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</si>
  <si>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</si>
  <si>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</si>
  <si>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</si>
  <si>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</si>
  <si>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</si>
  <si>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</si>
  <si>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</si>
  <si>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</si>
  <si>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</si>
  <si>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</si>
  <si>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</si>
  <si>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</si>
  <si>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</si>
  <si>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</si>
  <si>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</si>
  <si>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</si>
  <si>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</si>
  <si>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</si>
  <si>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</si>
  <si>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</si>
  <si>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</si>
  <si>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</si>
  <si>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</si>
  <si>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</si>
  <si>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</si>
  <si>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</si>
  <si>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</si>
  <si>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</si>
  <si>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</si>
  <si>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</si>
  <si>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</si>
  <si>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</si>
  <si>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</si>
  <si>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</si>
  <si>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</si>
  <si>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</si>
  <si>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</si>
  <si>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</si>
  <si>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</si>
  <si>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</si>
  <si>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</si>
  <si>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</si>
  <si>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</si>
  <si>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</si>
  <si>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</si>
  <si>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</si>
  <si>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</si>
  <si>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</si>
  <si>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</si>
  <si>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</si>
  <si>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</si>
  <si>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</si>
  <si>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</si>
  <si>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</si>
  <si>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</si>
  <si>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</si>
  <si>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</si>
  <si>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</si>
  <si>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</si>
  <si>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</si>
  <si>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</si>
  <si>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</si>
  <si>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</si>
  <si>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</si>
  <si>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</si>
  <si>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</si>
  <si>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</si>
  <si>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</si>
  <si>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</si>
  <si>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</si>
  <si>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</si>
  <si>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</si>
  <si>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</si>
  <si>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</si>
  <si>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</si>
  <si>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</si>
  <si>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</si>
  <si>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</si>
  <si>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</si>
  <si>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</si>
  <si>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</si>
  <si>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</si>
  <si>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</si>
  <si>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</si>
  <si>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</si>
  <si>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</si>
  <si>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</si>
  <si>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</si>
  <si>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</si>
  <si>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</si>
  <si>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</si>
  <si>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</si>
  <si>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</si>
  <si>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</si>
  <si>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</si>
  <si>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</si>
  <si>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</si>
  <si>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</si>
  <si>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</si>
  <si>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</si>
  <si>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</si>
  <si>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</si>
  <si>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</si>
  <si>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</si>
  <si>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</si>
  <si>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</si>
  <si>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</si>
  <si>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</si>
  <si>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</si>
  <si>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</si>
  <si>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</si>
  <si>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</si>
  <si>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</si>
  <si>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</si>
  <si>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</si>
  <si>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</si>
  <si>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</si>
  <si>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</si>
  <si>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</si>
  <si>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</si>
  <si>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</si>
  <si>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</si>
  <si>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</si>
  <si>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</si>
  <si>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</si>
  <si>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</si>
  <si>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</si>
  <si>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</si>
  <si>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</si>
  <si>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</si>
  <si>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</si>
  <si>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</si>
  <si>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</si>
  <si>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</si>
  <si>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</si>
  <si>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</si>
  <si>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</si>
  <si>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</si>
  <si>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</si>
  <si>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</si>
  <si>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</si>
  <si>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</si>
  <si>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</si>
  <si>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</si>
  <si>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</si>
  <si>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</si>
  <si>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</si>
  <si>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</si>
  <si>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</si>
  <si>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</si>
  <si>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</si>
  <si>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</si>
  <si>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</si>
  <si>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</si>
  <si>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</si>
  <si>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</si>
  <si>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</si>
  <si>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</si>
  <si>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</si>
  <si>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</si>
  <si>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</si>
  <si>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</si>
  <si>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</si>
  <si>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</si>
  <si>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</si>
  <si>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</si>
  <si>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</si>
  <si>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</si>
  <si>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</si>
  <si>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</si>
  <si>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</si>
  <si>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</si>
  <si>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</si>
  <si>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</si>
  <si>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</si>
  <si>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</si>
  <si>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</si>
  <si>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</si>
  <si>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</si>
  <si>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</si>
  <si>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</si>
  <si>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</si>
  <si>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</si>
  <si>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</si>
  <si>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</si>
  <si>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</si>
  <si>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</si>
  <si>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</si>
  <si>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</si>
  <si>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</si>
  <si>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</si>
  <si>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</si>
  <si>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</si>
  <si>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</si>
  <si>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</si>
  <si>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</si>
  <si>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</si>
  <si>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</si>
  <si>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</si>
  <si>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</si>
  <si>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</si>
  <si>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</si>
  <si>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</si>
  <si>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</si>
  <si>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</si>
  <si>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</si>
  <si>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</si>
  <si>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</si>
  <si>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</si>
  <si>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</si>
  <si>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</si>
  <si>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</si>
  <si>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</si>
  <si>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</si>
  <si>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</si>
  <si>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</si>
  <si>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</si>
  <si>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</si>
  <si>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</si>
  <si>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</si>
  <si>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</si>
  <si>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</si>
  <si>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</si>
  <si>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</si>
  <si>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</si>
  <si>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</si>
  <si>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</si>
  <si>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</si>
  <si>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</si>
  <si>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</si>
  <si>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</si>
  <si>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</si>
  <si>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</si>
  <si>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</si>
  <si>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</si>
  <si>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</si>
  <si>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</si>
  <si>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</si>
  <si>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</si>
  <si>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</si>
  <si>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</si>
  <si>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</si>
  <si>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</si>
  <si>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</si>
  <si>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</si>
  <si>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</si>
  <si>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</si>
  <si>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</si>
  <si>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</si>
  <si>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</si>
  <si>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</si>
  <si>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</si>
  <si>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</si>
  <si>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</si>
  <si>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</si>
  <si>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</si>
  <si>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</si>
  <si>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</si>
  <si>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</si>
  <si>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</si>
  <si>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</si>
  <si>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</si>
  <si>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</si>
  <si>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</si>
  <si>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</si>
  <si>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</si>
  <si>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</si>
  <si>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</si>
  <si>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</si>
  <si>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</si>
  <si>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</si>
  <si>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</si>
  <si>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</si>
  <si>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</si>
  <si>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</si>
  <si>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</si>
  <si>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</si>
  <si>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</si>
  <si>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</si>
  <si>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</si>
  <si>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</si>
  <si>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</si>
  <si>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</si>
  <si>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</si>
  <si>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</si>
  <si>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</si>
  <si>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</si>
  <si>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</si>
  <si>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</si>
  <si>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</si>
  <si>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</si>
  <si>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</si>
  <si>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</si>
  <si>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</si>
  <si>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</si>
  <si>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</si>
  <si>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</si>
  <si>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</si>
  <si>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</si>
  <si>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</si>
  <si>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</si>
  <si>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</si>
  <si>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</si>
  <si>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</si>
  <si>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</si>
  <si>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</si>
  <si>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</si>
  <si>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</si>
  <si>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</si>
  <si>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</si>
  <si>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</si>
  <si>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</si>
  <si>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</si>
  <si>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</si>
  <si>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</si>
  <si>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</si>
  <si>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</si>
  <si>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</si>
  <si>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</si>
  <si>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</si>
  <si>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</si>
  <si>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</si>
  <si>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</si>
  <si>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</si>
  <si>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</si>
  <si>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</si>
  <si>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</si>
  <si>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</si>
  <si>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</si>
  <si>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</si>
  <si>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</si>
  <si>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</si>
  <si>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</si>
  <si>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</si>
  <si>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</si>
  <si>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</si>
  <si>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</si>
  <si>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</si>
  <si>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</si>
  <si>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</si>
  <si>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</si>
  <si>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</si>
  <si>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</si>
  <si>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</si>
  <si>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</si>
  <si>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</si>
  <si>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</si>
  <si>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</si>
  <si>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</si>
  <si>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</si>
  <si>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</si>
  <si>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</si>
  <si>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</si>
  <si>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</si>
  <si>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</si>
  <si>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</si>
  <si>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</si>
  <si>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</si>
  <si>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</si>
  <si>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</si>
  <si>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</si>
  <si>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</si>
  <si>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</si>
  <si>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</si>
  <si>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</si>
  <si>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</si>
  <si>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</si>
  <si>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</si>
  <si>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</si>
  <si>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</si>
  <si>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</si>
  <si>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</si>
  <si>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</si>
  <si>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</si>
  <si>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</si>
  <si>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</si>
  <si>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</si>
  <si>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</si>
  <si>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</si>
  <si>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</si>
  <si>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</si>
  <si>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</si>
  <si>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</si>
  <si>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</si>
  <si>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</si>
  <si>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</si>
  <si>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</si>
  <si>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</si>
  <si>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</si>
  <si>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</si>
  <si>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</si>
  <si>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</si>
  <si>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</si>
  <si>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</si>
  <si>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</si>
  <si>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</si>
  <si>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</si>
  <si>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</si>
  <si>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</si>
  <si>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</si>
  <si>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</si>
  <si>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</si>
  <si>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</si>
  <si>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</si>
  <si>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</si>
  <si>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</si>
  <si>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</si>
  <si>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</si>
  <si>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</si>
  <si>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</si>
  <si>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</si>
  <si>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</si>
  <si>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</si>
  <si>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</si>
  <si>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</si>
  <si>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</si>
  <si>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</si>
  <si>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</si>
  <si>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</si>
  <si>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</si>
  <si>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</si>
  <si>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</si>
  <si>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</si>
  <si>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</si>
  <si>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</si>
  <si>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</si>
  <si>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</si>
  <si>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</si>
  <si>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</si>
  <si>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</si>
  <si>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</si>
  <si>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</si>
  <si>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</si>
  <si>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</si>
  <si>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</si>
  <si>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</si>
  <si>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</si>
  <si>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</si>
  <si>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</si>
  <si>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</si>
  <si>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</si>
  <si>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</si>
  <si>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</si>
  <si>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</si>
  <si>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</si>
  <si>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</si>
  <si>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</si>
  <si>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</si>
  <si>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</si>
  <si>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</si>
  <si>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</si>
  <si>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</si>
  <si>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</si>
  <si>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</si>
  <si>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</si>
  <si>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</si>
  <si>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</si>
  <si>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</si>
  <si>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</si>
  <si>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</si>
  <si>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</si>
  <si>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</si>
  <si>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</si>
  <si>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</si>
  <si>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</si>
  <si>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</si>
  <si>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</si>
  <si>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</si>
  <si>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</si>
  <si>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</si>
  <si>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</si>
  <si>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</si>
  <si>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</si>
  <si>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</si>
  <si>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</si>
  <si>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</si>
  <si>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</si>
  <si>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</si>
  <si>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</si>
  <si>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</si>
  <si>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</si>
  <si>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</si>
  <si>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</si>
  <si>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</si>
  <si>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</si>
  <si>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</si>
  <si>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</si>
  <si>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</si>
  <si>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</si>
  <si>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</si>
  <si>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</si>
  <si>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</si>
  <si>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</si>
  <si>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</si>
  <si>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</si>
  <si>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</si>
  <si>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</si>
  <si>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</si>
  <si>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</si>
  <si>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</si>
  <si>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</si>
  <si>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</si>
  <si>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</si>
  <si>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</si>
  <si>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</si>
  <si>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</si>
  <si>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</si>
  <si>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</si>
  <si>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</si>
  <si>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</si>
  <si>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</si>
  <si>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</si>
  <si>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</si>
  <si>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</si>
  <si>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</si>
  <si>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</si>
  <si>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</si>
  <si>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</si>
  <si>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</si>
  <si>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</si>
  <si>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</si>
  <si>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</si>
  <si>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</si>
  <si>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</si>
  <si>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</si>
  <si>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</si>
  <si>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</si>
  <si>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</si>
  <si>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</si>
  <si>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</si>
  <si>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</si>
  <si>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</si>
  <si>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</si>
  <si>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</si>
  <si>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</si>
  <si>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</si>
  <si>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</si>
  <si>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</si>
  <si>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</si>
  <si>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</si>
  <si>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</si>
  <si>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</si>
  <si>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</si>
  <si>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</si>
  <si>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</si>
  <si>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</si>
  <si>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</si>
  <si>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</si>
  <si>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</si>
  <si>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</si>
  <si>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</si>
  <si>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</si>
  <si>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</si>
  <si>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</si>
  <si>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</si>
  <si>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</si>
  <si>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</si>
  <si>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</si>
  <si>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</si>
  <si>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</si>
  <si>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</si>
  <si>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</si>
  <si>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</si>
  <si>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</si>
  <si>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</si>
  <si>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</si>
  <si>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</si>
  <si>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</si>
  <si>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</si>
  <si>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</si>
  <si>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</si>
  <si>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</si>
  <si>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</si>
  <si>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</si>
  <si>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</si>
  <si>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</si>
  <si>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</si>
  <si>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</si>
  <si>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</si>
  <si>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</si>
  <si>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</si>
  <si>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</si>
  <si>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</si>
  <si>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</si>
  <si>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</si>
  <si>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</si>
  <si>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</si>
  <si>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</si>
  <si>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</si>
  <si>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</si>
  <si>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</si>
  <si>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</si>
  <si>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</si>
  <si>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</si>
  <si>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</si>
  <si>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</si>
  <si>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</si>
  <si>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</si>
  <si>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</si>
  <si>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</si>
  <si>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</si>
  <si>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</si>
  <si>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</si>
  <si>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</si>
  <si>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</si>
  <si>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</si>
  <si>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</si>
  <si>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</si>
  <si>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</si>
  <si>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</si>
  <si>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</si>
  <si>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</si>
  <si>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</si>
  <si>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</si>
  <si>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</si>
  <si>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</si>
  <si>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</si>
  <si>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</si>
  <si>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</si>
  <si>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</si>
  <si>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</si>
  <si>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</si>
  <si>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</si>
  <si>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</si>
  <si>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</si>
  <si>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</si>
  <si>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</si>
  <si>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</si>
  <si>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</si>
  <si>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</si>
  <si>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</si>
  <si>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</si>
  <si>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</si>
  <si>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</si>
  <si>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</si>
  <si>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</si>
  <si>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</si>
  <si>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</si>
  <si>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</si>
  <si>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</si>
  <si>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</si>
  <si>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</si>
  <si>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</si>
  <si>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</si>
  <si>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</si>
  <si>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</si>
  <si>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</si>
  <si>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</si>
  <si>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</si>
  <si>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</si>
  <si>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</si>
  <si>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</si>
  <si>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</si>
  <si>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</si>
  <si>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</si>
  <si>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</si>
  <si>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</si>
  <si>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</si>
  <si>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</si>
  <si>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</si>
  <si>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</si>
  <si>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</si>
  <si>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</si>
  <si>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</si>
  <si>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</si>
  <si>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</si>
  <si>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</si>
  <si>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</si>
  <si>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</si>
  <si>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</si>
  <si>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</si>
  <si>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</si>
  <si>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</si>
  <si>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</si>
  <si>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</si>
  <si>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</si>
  <si>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</si>
  <si>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</si>
  <si>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</si>
  <si>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</si>
  <si>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</si>
  <si>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</si>
  <si>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</si>
  <si>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</si>
  <si>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</si>
  <si>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</si>
  <si>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</si>
  <si>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</si>
  <si>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</si>
  <si>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</si>
  <si>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</si>
  <si>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</si>
  <si>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</si>
  <si>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</si>
  <si>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</si>
  <si>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</si>
  <si>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</si>
  <si>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</si>
  <si>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</si>
  <si>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</si>
  <si>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</si>
  <si>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</si>
  <si>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</si>
  <si>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</si>
  <si>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</si>
  <si>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</si>
  <si>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</si>
  <si>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</si>
  <si>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</si>
  <si>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</si>
  <si>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</si>
  <si>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</si>
  <si>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</si>
  <si>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</si>
  <si>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</si>
  <si>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</si>
  <si>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</si>
  <si>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</si>
  <si>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</si>
  <si>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</si>
  <si>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</si>
  <si>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</si>
  <si>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</si>
  <si>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</si>
  <si>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</si>
  <si>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</si>
  <si>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</si>
  <si>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</si>
  <si>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</si>
  <si>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</si>
  <si>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</si>
  <si>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</si>
  <si>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</si>
  <si>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</si>
  <si>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</si>
  <si>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</si>
  <si>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</si>
  <si>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</si>
  <si>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</si>
  <si>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</si>
  <si>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</si>
  <si>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</si>
  <si>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</si>
  <si>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</si>
  <si>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</si>
  <si>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</si>
  <si>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</si>
  <si>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</si>
  <si>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</si>
  <si>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</si>
  <si>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</si>
  <si>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</si>
  <si>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</si>
  <si>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</si>
  <si>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</si>
  <si>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</si>
  <si>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</si>
  <si>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</si>
  <si>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</si>
  <si>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</si>
  <si>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</si>
  <si>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</si>
  <si>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</si>
  <si>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</si>
  <si>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</si>
  <si>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</si>
  <si>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</si>
  <si>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</si>
  <si>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</si>
  <si>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</si>
  <si>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</si>
  <si>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</si>
  <si>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</si>
  <si>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</si>
  <si>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</si>
  <si>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</si>
  <si>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</si>
  <si>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</si>
  <si>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</si>
  <si>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</si>
  <si>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</si>
  <si>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</si>
  <si>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</si>
  <si>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</si>
  <si>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</si>
  <si>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</si>
  <si>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</si>
  <si>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</si>
  <si>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</si>
  <si>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</si>
  <si>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</si>
  <si>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</si>
  <si>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</si>
  <si>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</si>
  <si>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</si>
  <si>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</si>
  <si>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</si>
  <si>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</si>
  <si>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</si>
  <si>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</si>
  <si>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</si>
  <si>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</si>
  <si>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</si>
  <si>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</si>
  <si>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</si>
  <si>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</si>
  <si>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</si>
  <si>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</si>
  <si>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</si>
  <si>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</si>
  <si>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</si>
  <si>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</si>
  <si>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</si>
  <si>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</si>
  <si>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</si>
  <si>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</si>
  <si>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</si>
  <si>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</si>
  <si>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</si>
  <si>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</si>
  <si>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</si>
  <si>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</si>
  <si>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</si>
  <si>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</si>
  <si>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</si>
  <si>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</si>
  <si>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</si>
  <si>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</si>
  <si>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</si>
  <si>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</si>
  <si>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</si>
  <si>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</si>
  <si>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</si>
  <si>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</si>
  <si>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</si>
  <si>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</si>
  <si>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</si>
  <si>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</si>
  <si>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</si>
  <si>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</si>
  <si>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</si>
  <si>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</si>
  <si>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</si>
  <si>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</si>
  <si>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</si>
  <si>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</si>
  <si>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</si>
  <si>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</si>
  <si>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</si>
  <si>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</si>
  <si>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</si>
  <si>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</si>
  <si>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</si>
  <si>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</si>
  <si>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</si>
  <si>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</si>
  <si>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</si>
  <si>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</si>
  <si>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</si>
  <si>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</si>
  <si>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</si>
  <si>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</si>
  <si>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</si>
  <si>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</si>
  <si>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</si>
  <si>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</si>
  <si>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</si>
  <si>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</si>
  <si>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</si>
  <si>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</si>
  <si>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</si>
  <si>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</si>
  <si>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</si>
  <si>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</si>
  <si>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</si>
  <si>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</si>
  <si>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</si>
  <si>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</si>
  <si>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</si>
  <si>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</si>
  <si>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</si>
  <si>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</si>
  <si>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</si>
  <si>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</si>
  <si>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</si>
  <si>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</si>
  <si>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</si>
  <si>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</si>
  <si>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</si>
  <si>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</si>
  <si>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</si>
  <si>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</si>
  <si>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</si>
  <si>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</si>
  <si>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</si>
  <si>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</si>
  <si>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</si>
  <si>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</si>
  <si>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</si>
  <si>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</si>
  <si>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</si>
  <si>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</si>
  <si>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</si>
  <si>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</si>
  <si>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</si>
  <si>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</si>
  <si>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</si>
  <si>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</si>
  <si>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</si>
  <si>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</si>
  <si>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</si>
  <si>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</si>
  <si>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</si>
  <si>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</si>
  <si>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</si>
  <si>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</si>
  <si>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</si>
  <si>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</si>
  <si>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</si>
  <si>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</si>
  <si>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</si>
  <si>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</si>
  <si>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</si>
  <si>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</si>
  <si>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</si>
  <si>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</si>
  <si>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</si>
  <si>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</si>
  <si>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</si>
  <si>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</si>
  <si>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</si>
  <si>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</si>
  <si>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</si>
  <si>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</si>
  <si>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</si>
  <si>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</si>
  <si>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</si>
  <si>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</si>
  <si>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</si>
  <si>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</si>
  <si>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</si>
  <si>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</si>
  <si>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</si>
  <si>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</si>
  <si>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</si>
  <si>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</si>
  <si>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</si>
  <si>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</si>
  <si>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</si>
  <si>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</si>
  <si>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</si>
  <si>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</si>
  <si>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</si>
  <si>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</si>
  <si>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</si>
  <si>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</si>
  <si>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</si>
  <si>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</si>
  <si>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</si>
  <si>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</si>
  <si>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</si>
  <si>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</si>
  <si>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</si>
  <si>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</si>
  <si>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</si>
  <si>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</si>
  <si>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</si>
  <si>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</si>
  <si>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</si>
  <si>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</si>
  <si>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</si>
  <si>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</si>
  <si>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</si>
  <si>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</si>
  <si>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</si>
  <si>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</si>
  <si>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</si>
  <si>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</si>
  <si>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</si>
  <si>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</si>
  <si>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</si>
  <si>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</si>
  <si>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</si>
  <si>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</si>
  <si>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</si>
  <si>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</si>
  <si>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</si>
  <si>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</si>
  <si>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</si>
  <si>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</si>
  <si>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</si>
  <si>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</si>
  <si>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</si>
  <si>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</si>
  <si>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</si>
  <si>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</si>
  <si>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</si>
  <si>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</si>
  <si>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</si>
  <si>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</si>
  <si>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</si>
  <si>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</si>
  <si>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</si>
  <si>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</si>
  <si>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</si>
  <si>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</si>
  <si>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</si>
  <si>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</si>
  <si>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</si>
  <si>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</si>
  <si>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</si>
  <si>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</si>
  <si>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</si>
  <si>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</si>
  <si>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</si>
  <si>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</si>
  <si>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</si>
  <si>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</si>
  <si>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</si>
  <si>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</si>
  <si>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</si>
  <si>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</si>
  <si>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</si>
  <si>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</si>
  <si>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</si>
  <si>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</si>
  <si>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</si>
  <si>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</si>
  <si>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</si>
  <si>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</si>
  <si>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</si>
  <si>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</si>
  <si>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</si>
  <si>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</si>
  <si>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</si>
  <si>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</si>
  <si>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</si>
  <si>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</si>
  <si>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</si>
  <si>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</si>
  <si>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</si>
  <si>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</si>
  <si>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</si>
  <si>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</si>
  <si>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</si>
  <si>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</si>
  <si>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</si>
  <si>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</si>
  <si>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</si>
  <si>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</si>
  <si>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</si>
  <si>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</si>
  <si>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</si>
  <si>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</si>
  <si>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</si>
  <si>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</si>
  <si>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</si>
  <si>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</si>
  <si>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</si>
  <si>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</si>
  <si>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</si>
  <si>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</si>
  <si>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</si>
  <si>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</si>
  <si>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</si>
  <si>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</si>
  <si>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</si>
  <si>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</si>
  <si>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</si>
  <si>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</si>
  <si>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</si>
  <si>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</si>
  <si>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</si>
  <si>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</si>
  <si>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</si>
  <si>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</si>
  <si>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</si>
  <si>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</si>
  <si>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</si>
  <si>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</si>
  <si>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</si>
  <si>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</si>
  <si>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</si>
  <si>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</si>
  <si>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</si>
  <si>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</si>
  <si>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</si>
  <si>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</si>
  <si>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</si>
  <si>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</si>
  <si>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</si>
  <si>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</si>
  <si>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</si>
  <si>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</si>
  <si>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</si>
  <si>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</si>
  <si>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</si>
  <si>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</si>
  <si>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</si>
  <si>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</si>
  <si>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</si>
  <si>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</si>
  <si>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</si>
  <si>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</si>
  <si>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</si>
  <si>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</si>
  <si>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</si>
  <si>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</si>
  <si>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</si>
  <si>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</si>
  <si>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</si>
  <si>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</si>
  <si>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</si>
  <si>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</si>
  <si>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</si>
  <si>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</si>
  <si>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</si>
  <si>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</si>
  <si>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</si>
  <si>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</si>
  <si>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</si>
  <si>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</si>
  <si>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</si>
  <si>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</si>
  <si>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</si>
  <si>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</si>
  <si>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</si>
  <si>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</si>
  <si>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</si>
  <si>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</si>
  <si>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</si>
  <si>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</si>
  <si>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</si>
  <si>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</si>
  <si>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</si>
  <si>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</si>
  <si>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</si>
  <si>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</si>
  <si>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</si>
  <si>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</si>
  <si>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</si>
  <si>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</si>
  <si>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</si>
  <si>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</si>
  <si>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</si>
  <si>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</si>
  <si>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</si>
  <si>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</si>
  <si>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</si>
  <si>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</si>
  <si>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</si>
  <si>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</si>
  <si>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</si>
  <si>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</si>
  <si>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</si>
  <si>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</si>
  <si>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</si>
  <si>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</si>
  <si>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</si>
  <si>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</si>
  <si>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</si>
  <si>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</si>
  <si>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</si>
  <si>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</si>
  <si>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</si>
  <si>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</si>
  <si>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</si>
  <si>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</si>
  <si>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</si>
  <si>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</si>
  <si>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</si>
  <si>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</si>
  <si>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</si>
  <si>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</si>
  <si>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</si>
  <si>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</si>
  <si>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</si>
  <si>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</si>
  <si>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</si>
  <si>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</si>
  <si>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</si>
  <si>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</si>
  <si>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</si>
  <si>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</si>
  <si>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</si>
  <si>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</si>
  <si>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</si>
  <si>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</si>
  <si>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</si>
  <si>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</si>
  <si>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</si>
  <si>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</si>
  <si>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</si>
  <si>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</si>
  <si>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</si>
  <si>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</si>
  <si>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</si>
  <si>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</si>
  <si>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</si>
  <si>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</si>
  <si>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</si>
  <si>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</si>
  <si>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</si>
  <si>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</si>
  <si>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</si>
  <si>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</si>
  <si>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</si>
  <si>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</si>
  <si>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</si>
  <si>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</si>
  <si>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</si>
  <si>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</si>
  <si>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</si>
  <si>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</si>
  <si>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</si>
  <si>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</si>
  <si>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</si>
  <si>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</si>
  <si>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</si>
  <si>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</si>
  <si>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</si>
  <si>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</si>
  <si>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</si>
  <si>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</si>
  <si>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</si>
  <si>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</si>
  <si>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</si>
  <si>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</si>
  <si>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</si>
  <si>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</si>
  <si>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</si>
  <si>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</si>
  <si>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</si>
  <si>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</si>
  <si>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</si>
  <si>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</si>
  <si>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</si>
  <si>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</si>
  <si>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</si>
  <si>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</si>
  <si>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</si>
  <si>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</si>
  <si>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</si>
  <si>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</si>
  <si>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</si>
  <si>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</si>
  <si>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</si>
  <si>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</si>
  <si>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</si>
  <si>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</si>
  <si>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</si>
  <si>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</si>
  <si>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</si>
  <si>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</si>
  <si>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</si>
  <si>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</si>
  <si>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</si>
  <si>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</si>
  <si>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</si>
  <si>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</si>
  <si>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</si>
  <si>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</si>
  <si>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</si>
  <si>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</si>
  <si>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</si>
  <si>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</si>
  <si>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</si>
  <si>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</si>
  <si>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</si>
  <si>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</si>
  <si>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</si>
  <si>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</si>
  <si>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</si>
  <si>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</si>
  <si>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</si>
  <si>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</si>
  <si>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</si>
  <si>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</si>
  <si>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</si>
  <si>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</si>
  <si>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</si>
  <si>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</si>
  <si>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</si>
  <si>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</si>
  <si>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</si>
  <si>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</si>
  <si>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</si>
  <si>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</si>
  <si>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</si>
  <si>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</si>
  <si>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</si>
  <si>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</si>
  <si>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</si>
  <si>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</si>
  <si>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</si>
  <si>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</si>
  <si>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</si>
  <si>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</si>
  <si>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</si>
  <si>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</si>
  <si>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</si>
  <si>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</si>
  <si>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</si>
  <si>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</si>
  <si>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</si>
  <si>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</si>
  <si>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</si>
  <si>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</si>
  <si>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</si>
  <si>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</si>
  <si>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</si>
  <si>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</si>
  <si>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</si>
  <si>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</si>
  <si>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</si>
  <si>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</si>
  <si>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</si>
  <si>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</si>
  <si>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</si>
  <si>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</si>
  <si>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</si>
  <si>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</si>
  <si>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</si>
  <si>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</si>
  <si>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</si>
  <si>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</si>
  <si>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</si>
  <si>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</si>
  <si>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</si>
  <si>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</si>
  <si>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</si>
  <si>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</si>
  <si>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</si>
  <si>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</si>
  <si>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</si>
  <si>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</si>
  <si>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</si>
  <si>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</si>
  <si>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</si>
  <si>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</si>
  <si>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</si>
  <si>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</si>
  <si>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</si>
  <si>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</si>
  <si>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</si>
  <si>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</si>
  <si>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</si>
  <si>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</si>
  <si>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</si>
  <si>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</si>
  <si>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</si>
  <si>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</si>
  <si>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</si>
  <si>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</si>
  <si>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</si>
  <si>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</si>
  <si>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</si>
  <si>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</si>
  <si>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</si>
  <si>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</si>
  <si>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</si>
  <si>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</si>
  <si>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</si>
  <si>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</si>
  <si>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</si>
  <si>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</si>
  <si>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</si>
  <si>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</si>
  <si>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</si>
  <si>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</si>
  <si>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</si>
  <si>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</si>
  <si>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</si>
  <si>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</si>
  <si>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</si>
  <si>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</si>
  <si>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</si>
  <si>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</si>
  <si>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</si>
  <si>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</si>
  <si>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</si>
  <si>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</si>
  <si>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</si>
  <si>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</si>
  <si>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</si>
  <si>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</si>
  <si>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</si>
  <si>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</si>
  <si>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</si>
  <si>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</si>
  <si>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</si>
  <si>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</si>
  <si>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</si>
  <si>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</si>
  <si>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</si>
  <si>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</si>
  <si>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</si>
  <si>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</si>
  <si>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</si>
  <si>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</si>
  <si>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</si>
  <si>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</si>
  <si>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</si>
  <si>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</si>
  <si>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</si>
  <si>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</si>
  <si>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</si>
  <si>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</si>
  <si>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</si>
  <si>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</si>
  <si>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</si>
  <si>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</si>
  <si>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</si>
  <si>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</si>
  <si>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</si>
  <si>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</si>
  <si>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</si>
  <si>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</si>
  <si>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</si>
  <si>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</si>
  <si>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</si>
  <si>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</si>
  <si>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</si>
  <si>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</si>
  <si>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</si>
  <si>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</si>
  <si>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</si>
  <si>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</si>
  <si>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</si>
  <si>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</si>
  <si>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</si>
  <si>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</si>
  <si>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</si>
  <si>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</si>
  <si>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</si>
  <si>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</si>
  <si>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</si>
  <si>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</si>
  <si>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</si>
  <si>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</si>
  <si>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</si>
  <si>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</si>
  <si>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</si>
  <si>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</si>
  <si>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</si>
  <si>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</si>
  <si>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</si>
  <si>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</si>
  <si>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</si>
  <si>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</si>
  <si>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</si>
  <si>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</si>
  <si>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</si>
  <si>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</si>
  <si>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</si>
  <si>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</si>
  <si>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</si>
  <si>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</si>
  <si>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</si>
  <si>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</si>
  <si>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</si>
  <si>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</si>
  <si>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</si>
  <si>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</si>
  <si>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</si>
  <si>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</si>
  <si>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</si>
  <si>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</si>
  <si>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</si>
  <si>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</si>
  <si>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</si>
  <si>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</si>
  <si>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</si>
  <si>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</si>
  <si>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</si>
  <si>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</si>
  <si>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</si>
  <si>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</si>
  <si>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</si>
  <si>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</si>
  <si>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</si>
  <si>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</si>
  <si>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</si>
  <si>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</si>
  <si>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</si>
  <si>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</si>
  <si>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</si>
  <si>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</si>
  <si>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</si>
  <si>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</si>
  <si>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</si>
  <si>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</si>
  <si>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</si>
  <si>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</si>
  <si>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</si>
  <si>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</si>
  <si>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</si>
  <si>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</si>
  <si>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</si>
  <si>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</si>
  <si>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</si>
  <si>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</si>
  <si>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</si>
  <si>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</si>
  <si>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</si>
  <si>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</si>
  <si>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</si>
  <si>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</si>
  <si>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</si>
  <si>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</si>
  <si>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</si>
  <si>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</si>
  <si>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</si>
  <si>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</si>
  <si>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</si>
  <si>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</si>
  <si>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</si>
  <si>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</si>
  <si>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</si>
  <si>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</si>
  <si>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</si>
  <si>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</si>
  <si>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</si>
  <si>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</si>
  <si>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</si>
  <si>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</si>
  <si>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</si>
  <si>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</si>
  <si>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</si>
  <si>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</si>
  <si>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</si>
  <si>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</si>
  <si>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</si>
  <si>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</si>
  <si>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</si>
  <si>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</si>
  <si>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</si>
  <si>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</si>
  <si>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</si>
  <si>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</si>
  <si>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</si>
  <si>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</si>
  <si>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</si>
  <si>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</si>
  <si>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</si>
  <si>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</si>
  <si>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</si>
  <si>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</si>
  <si>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</si>
  <si>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</si>
  <si>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</si>
  <si>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</si>
  <si>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</si>
  <si>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</si>
  <si>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</si>
  <si>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</si>
  <si>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</si>
  <si>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</si>
  <si>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</si>
  <si>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</si>
  <si>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</si>
  <si>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</si>
  <si>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</si>
  <si>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</si>
  <si>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</si>
  <si>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</si>
  <si>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</si>
  <si>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</si>
  <si>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</si>
  <si>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</si>
  <si>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</si>
  <si>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</si>
  <si>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</si>
  <si>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</si>
  <si>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</si>
  <si>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</si>
  <si>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</si>
  <si>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</si>
  <si>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</si>
  <si>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</si>
  <si>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</si>
  <si>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</si>
  <si>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</si>
  <si>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</si>
  <si>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</si>
  <si>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</si>
  <si>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</si>
  <si>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</si>
  <si>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</si>
  <si>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</si>
  <si>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</si>
  <si>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</si>
  <si>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</si>
  <si>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</si>
  <si>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</si>
  <si>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</si>
  <si>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</si>
  <si>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</si>
  <si>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</si>
  <si>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</si>
  <si>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</si>
  <si>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</si>
  <si>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</si>
  <si>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</si>
  <si>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</si>
  <si>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</si>
  <si>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</si>
  <si>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</si>
  <si>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</si>
  <si>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</si>
  <si>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</si>
  <si>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</si>
  <si>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</si>
  <si>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</si>
  <si>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</si>
  <si>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</si>
  <si>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</si>
  <si>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</si>
  <si>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</si>
  <si>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</si>
  <si>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</si>
  <si>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</si>
  <si>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</si>
  <si>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</si>
  <si>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</si>
  <si>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</si>
  <si>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</si>
  <si>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</si>
  <si>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</si>
  <si>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</si>
  <si>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</si>
  <si>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</si>
  <si>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</si>
  <si>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</si>
  <si>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</si>
  <si>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</si>
  <si>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</si>
  <si>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</si>
  <si>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</si>
  <si>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</si>
  <si>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</si>
  <si>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</si>
  <si>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</si>
  <si>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</si>
  <si>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</si>
  <si>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</si>
  <si>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</si>
  <si>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</si>
  <si>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</si>
  <si>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</si>
  <si>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</si>
  <si>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</si>
  <si>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</si>
  <si>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</si>
  <si>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</si>
  <si>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</si>
  <si>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</si>
  <si>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</si>
  <si>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</si>
  <si>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</si>
  <si>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</si>
  <si>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</si>
  <si>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</si>
  <si>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</si>
  <si>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</si>
  <si>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</si>
  <si>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</si>
  <si>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</si>
  <si>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</si>
  <si>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</si>
  <si>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</si>
  <si>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</si>
  <si>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</si>
  <si>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</si>
  <si>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</si>
  <si>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</si>
  <si>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</si>
  <si>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</si>
  <si>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</si>
  <si>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</si>
  <si>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</si>
  <si>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</si>
  <si>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</si>
  <si>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</si>
  <si>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</si>
  <si>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</si>
  <si>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</si>
  <si>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</si>
  <si>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</si>
  <si>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</si>
  <si>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</si>
  <si>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</si>
  <si>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</si>
  <si>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</si>
  <si>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</si>
  <si>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</si>
  <si>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</si>
  <si>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</si>
  <si>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</si>
  <si>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</si>
  <si>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</si>
  <si>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</si>
  <si>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</si>
  <si>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</si>
  <si>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</si>
  <si>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</si>
  <si>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</si>
  <si>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</si>
  <si>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</si>
  <si>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</si>
  <si>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</si>
  <si>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</si>
  <si>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</si>
  <si>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</si>
  <si>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</si>
  <si>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</si>
  <si>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</si>
  <si>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</si>
  <si>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</si>
  <si>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</si>
  <si>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</si>
  <si>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</si>
  <si>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</si>
  <si>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</si>
  <si>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</si>
  <si>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</si>
  <si>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</si>
  <si>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</si>
  <si>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</si>
  <si>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</si>
  <si>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</si>
  <si>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</si>
  <si>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</si>
  <si>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</si>
  <si>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</si>
  <si>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</si>
  <si>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</si>
  <si>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</si>
  <si>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</si>
  <si>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</si>
  <si>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</si>
  <si>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</si>
  <si>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</si>
  <si>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</si>
  <si>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</si>
  <si>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</si>
  <si>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</si>
  <si>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</si>
  <si>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</si>
  <si>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</si>
  <si>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</si>
  <si>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</si>
  <si>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</si>
  <si>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</si>
  <si>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</si>
  <si>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</si>
  <si>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</si>
  <si>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</si>
  <si>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</si>
  <si>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</si>
  <si>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</si>
  <si>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</si>
  <si>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</si>
  <si>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</si>
  <si>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</si>
  <si>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</si>
  <si>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</si>
  <si>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</si>
  <si>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</si>
  <si>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</si>
  <si>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</si>
  <si>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</si>
  <si>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</si>
  <si>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</si>
  <si>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</si>
  <si>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</si>
  <si>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</si>
  <si>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</si>
  <si>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</si>
  <si>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</si>
  <si>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</si>
  <si>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</si>
  <si>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</si>
  <si>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</si>
  <si>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</si>
  <si>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</si>
  <si>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</si>
  <si>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</si>
  <si>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</si>
  <si>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</si>
  <si>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</si>
  <si>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</si>
  <si>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</si>
  <si>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</si>
  <si>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</si>
  <si>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</si>
  <si>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</si>
  <si>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</si>
  <si>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</si>
  <si>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</si>
  <si>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</si>
  <si>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</si>
  <si>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</si>
  <si>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</si>
  <si>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</si>
  <si>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</si>
  <si>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</si>
  <si>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</si>
  <si>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</si>
  <si>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</si>
  <si>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</si>
  <si>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</si>
  <si>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</si>
  <si>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</si>
  <si>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</si>
  <si>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</si>
  <si>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</si>
  <si>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</si>
  <si>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</si>
  <si>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</si>
  <si>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</si>
  <si>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</si>
  <si>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</si>
  <si>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</si>
  <si>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</si>
  <si>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</si>
  <si>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</si>
  <si>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</si>
  <si>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</si>
  <si>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</si>
  <si>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</si>
  <si>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</si>
  <si>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</si>
  <si>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</si>
  <si>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</si>
  <si>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</si>
  <si>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</si>
  <si>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</si>
  <si>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</si>
  <si>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</si>
  <si>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</si>
  <si>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</si>
  <si>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</si>
  <si>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</si>
  <si>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</si>
  <si>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</si>
  <si>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</si>
  <si>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</si>
  <si>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</si>
  <si>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</si>
  <si>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</si>
  <si>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</si>
  <si>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</si>
  <si>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</si>
  <si>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</si>
  <si>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</si>
  <si>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</si>
  <si>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</si>
  <si>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</si>
  <si>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</si>
  <si>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</si>
  <si>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</si>
  <si>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</si>
  <si>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</si>
  <si>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</si>
  <si>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</si>
  <si>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</si>
  <si>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</si>
  <si>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</si>
  <si>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</si>
  <si>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</si>
  <si>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</si>
  <si>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</si>
  <si>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</si>
  <si>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</si>
  <si>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</si>
  <si>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</si>
  <si>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</si>
  <si>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</si>
  <si>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</si>
  <si>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</si>
  <si>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</si>
  <si>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</si>
  <si>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</si>
  <si>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</si>
  <si>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</si>
  <si>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</si>
  <si>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</si>
  <si>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</si>
  <si>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</si>
  <si>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</si>
  <si>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</si>
  <si>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</si>
  <si>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</si>
  <si>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</si>
  <si>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</si>
  <si>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</si>
  <si>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</si>
  <si>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</si>
  <si>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</si>
  <si>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</si>
  <si>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</si>
  <si>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</si>
  <si>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</si>
  <si>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</si>
  <si>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</si>
  <si>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</si>
  <si>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</si>
  <si>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</si>
  <si>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</si>
  <si>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</si>
  <si>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</si>
  <si>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</si>
  <si>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</si>
  <si>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</si>
  <si>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</si>
  <si>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</si>
  <si>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</si>
  <si>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</si>
  <si>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</si>
  <si>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</si>
  <si>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</si>
  <si>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</si>
  <si>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</si>
  <si>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</si>
  <si>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</si>
  <si>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</si>
  <si>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</si>
  <si>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</si>
  <si>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</si>
  <si>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</si>
  <si>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</si>
  <si>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</si>
  <si>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</si>
  <si>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</si>
  <si>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</si>
  <si>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</si>
  <si>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</si>
  <si>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</si>
  <si>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</si>
  <si>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</si>
  <si>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</si>
  <si>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</si>
  <si>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</si>
  <si>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</si>
  <si>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</si>
  <si>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</si>
  <si>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</si>
  <si>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</si>
  <si>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</si>
  <si>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</si>
  <si>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</si>
  <si>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</si>
  <si>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</si>
  <si>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</si>
  <si>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</si>
  <si>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</si>
  <si>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</si>
  <si>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</si>
  <si>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</si>
  <si>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</si>
  <si>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</si>
  <si>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</si>
  <si>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</si>
  <si>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</si>
  <si>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</si>
  <si>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</si>
  <si>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</si>
  <si>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</si>
  <si>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</si>
  <si>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</si>
  <si>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</si>
  <si>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</si>
  <si>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</si>
  <si>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</si>
  <si>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</si>
  <si>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</si>
  <si>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</si>
  <si>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</si>
  <si>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</si>
  <si>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</si>
  <si>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</si>
  <si>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</si>
  <si>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</si>
  <si>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</si>
  <si>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</si>
  <si>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</si>
  <si>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</si>
  <si>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</si>
  <si>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</si>
  <si>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</si>
  <si>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</si>
  <si>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</si>
  <si>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</si>
  <si>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</si>
  <si>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</si>
  <si>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</si>
  <si>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</si>
  <si>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</si>
  <si>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</si>
  <si>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</si>
  <si>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</si>
  <si>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</si>
  <si>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</si>
  <si>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</si>
  <si>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</si>
  <si>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</si>
  <si>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</si>
  <si>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</si>
  <si>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</si>
  <si>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</si>
  <si>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</si>
  <si>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</si>
  <si>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</si>
  <si>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</si>
  <si>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</si>
  <si>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</si>
  <si>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</si>
  <si>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</si>
  <si>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</si>
  <si>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</si>
  <si>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</si>
  <si>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</si>
  <si>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</si>
  <si>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</si>
  <si>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</si>
  <si>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</si>
  <si>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</si>
  <si>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</si>
  <si>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</si>
  <si>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</si>
  <si>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</si>
  <si>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</si>
  <si>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</si>
  <si>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</si>
  <si>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</si>
  <si>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</si>
  <si>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</si>
  <si>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</si>
  <si>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</si>
  <si>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</si>
  <si>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</si>
  <si>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</si>
  <si>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</si>
  <si>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</si>
  <si>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</si>
  <si>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</si>
  <si>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</si>
  <si>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</si>
  <si>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</si>
  <si>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</si>
  <si>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</si>
  <si>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</si>
  <si>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</si>
  <si>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</si>
  <si>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</si>
  <si>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</si>
  <si>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</si>
  <si>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</si>
  <si>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</si>
  <si>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</si>
  <si>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</si>
  <si>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</si>
  <si>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</si>
  <si>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</si>
  <si>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</si>
  <si>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</si>
  <si>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</si>
  <si>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</si>
  <si>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</si>
  <si>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</si>
  <si>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</si>
  <si>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</si>
  <si>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</si>
  <si>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</si>
  <si>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</si>
  <si>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</si>
  <si>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</si>
  <si>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</si>
  <si>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</si>
  <si>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</si>
  <si>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</si>
  <si>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</si>
  <si>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</si>
  <si>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</si>
  <si>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</si>
  <si>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</si>
  <si>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</si>
  <si>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</si>
  <si>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</si>
  <si>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</si>
  <si>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</si>
  <si>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</si>
  <si>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</si>
  <si>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</si>
  <si>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</si>
  <si>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</si>
  <si>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</si>
  <si>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</si>
  <si>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</si>
  <si>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</si>
  <si>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</si>
  <si>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</si>
  <si>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</si>
  <si>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</si>
  <si>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</si>
  <si>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</si>
  <si>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</si>
  <si>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</si>
  <si>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</si>
  <si>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</si>
  <si>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</si>
  <si>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</si>
  <si>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</si>
  <si>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</si>
  <si>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</si>
  <si>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</si>
  <si>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</si>
  <si>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</si>
  <si>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</si>
  <si>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</si>
  <si>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</si>
  <si>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</si>
  <si>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</si>
  <si>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</si>
  <si>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</si>
  <si>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</si>
  <si>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</si>
  <si>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</si>
  <si>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</si>
  <si>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</si>
  <si>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</si>
  <si>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</si>
  <si>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</si>
  <si>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</si>
  <si>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</si>
  <si>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</si>
  <si>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</si>
  <si>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</si>
  <si>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</si>
  <si>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</si>
  <si>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</si>
  <si>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</si>
  <si>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</si>
  <si>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</si>
  <si>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</si>
  <si>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</si>
  <si>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</si>
  <si>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</si>
  <si>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</si>
  <si>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</si>
  <si>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</si>
  <si>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</si>
  <si>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</si>
  <si>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</si>
  <si>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</si>
  <si>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</si>
  <si>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</si>
  <si>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</si>
  <si>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</si>
  <si>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</si>
  <si>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</si>
  <si>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</si>
  <si>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</si>
  <si>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</si>
  <si>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</si>
  <si>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</si>
  <si>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</si>
  <si>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</si>
  <si>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</si>
  <si>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</si>
  <si>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</si>
  <si>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</si>
  <si>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</si>
  <si>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</si>
  <si>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</si>
  <si>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</si>
  <si>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</si>
  <si>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</si>
  <si>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</si>
  <si>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</si>
  <si>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</si>
  <si>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</si>
  <si>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</si>
  <si>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</si>
  <si>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</si>
  <si>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</si>
  <si>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</si>
  <si>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</si>
  <si>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</si>
  <si>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</si>
  <si>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</si>
  <si>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</si>
  <si>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</si>
  <si>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</si>
  <si>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</si>
  <si>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</si>
  <si>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</si>
  <si>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</si>
  <si>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</si>
  <si>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</si>
  <si>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</si>
  <si>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</si>
  <si>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</si>
  <si>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</si>
  <si>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</si>
  <si>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</si>
  <si>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</si>
  <si>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</si>
  <si>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</si>
  <si>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</si>
  <si>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</si>
  <si>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</si>
  <si>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</si>
  <si>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</si>
  <si>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</si>
  <si>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</si>
  <si>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</si>
  <si>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</si>
  <si>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</si>
  <si>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</si>
  <si>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</si>
  <si>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</si>
  <si>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</si>
  <si>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</si>
  <si>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</si>
  <si>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</si>
  <si>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</si>
  <si>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</si>
  <si>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</si>
  <si>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</si>
  <si>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</si>
  <si>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</si>
  <si>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</si>
  <si>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</si>
  <si>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</si>
  <si>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</si>
  <si>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</si>
  <si>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</si>
  <si>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</si>
  <si>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</si>
  <si>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</si>
  <si>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</si>
  <si>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</si>
  <si>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</si>
  <si>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</si>
  <si>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</si>
  <si>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</si>
  <si>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</si>
  <si>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</si>
  <si>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</si>
  <si>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</si>
  <si>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</si>
  <si>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</si>
  <si>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</si>
  <si>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</si>
  <si>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</si>
  <si>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</si>
  <si>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</si>
  <si>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</si>
  <si>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</si>
  <si>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</si>
  <si>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</si>
  <si>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</si>
  <si>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</si>
  <si>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</si>
  <si>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</si>
  <si>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</si>
  <si>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</si>
  <si>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</si>
  <si>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</si>
  <si>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</si>
  <si>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</si>
  <si>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</si>
  <si>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</si>
  <si>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</si>
  <si>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</si>
  <si>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</si>
  <si>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</si>
  <si>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</si>
  <si>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</si>
  <si>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</si>
  <si>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</si>
  <si>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</si>
  <si>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</si>
  <si>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</si>
  <si>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</si>
  <si>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</si>
  <si>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</si>
  <si>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</si>
  <si>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</si>
  <si>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</si>
  <si>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</si>
  <si>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</si>
  <si>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</si>
  <si>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</si>
  <si>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</si>
  <si>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</si>
  <si>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</si>
  <si>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</si>
  <si>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</si>
  <si>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</si>
  <si>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</si>
  <si>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</si>
  <si>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</si>
  <si>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</si>
  <si>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</si>
  <si>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</si>
  <si>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</si>
  <si>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</si>
  <si>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</si>
  <si>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</si>
  <si>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</si>
  <si>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</si>
  <si>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</si>
  <si>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</si>
  <si>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</si>
  <si>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</si>
  <si>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</si>
  <si>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</si>
  <si>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</si>
  <si>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</si>
  <si>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</si>
  <si>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</si>
  <si>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</si>
  <si>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</si>
  <si>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</si>
  <si>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</si>
  <si>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</si>
  <si>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</si>
  <si>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</si>
  <si>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</si>
  <si>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</si>
  <si>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</si>
  <si>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</si>
  <si>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</si>
  <si>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</si>
  <si>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</si>
  <si>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</si>
  <si>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</si>
  <si>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</si>
  <si>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</si>
  <si>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</si>
  <si>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</si>
  <si>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</si>
  <si>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</si>
  <si>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</si>
  <si>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</si>
  <si>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</si>
  <si>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</si>
  <si>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</si>
  <si>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</si>
  <si>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</si>
  <si>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</si>
  <si>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</si>
  <si>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</si>
  <si>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</si>
  <si>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</si>
  <si>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</si>
  <si>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</si>
  <si>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</si>
  <si>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</si>
  <si>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</si>
  <si>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</si>
  <si>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</si>
  <si>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</si>
  <si>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</si>
  <si>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</si>
  <si>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</si>
  <si>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</si>
  <si>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</si>
  <si>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</si>
  <si>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</si>
  <si>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</si>
  <si>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</si>
  <si>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</si>
  <si>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</si>
  <si>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</si>
  <si>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</si>
  <si>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</si>
  <si>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</si>
  <si>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</si>
  <si>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</si>
  <si>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</si>
  <si>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</si>
  <si>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</si>
  <si>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</si>
  <si>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</si>
  <si>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</si>
  <si>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</si>
  <si>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</si>
  <si>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</si>
  <si>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</si>
  <si>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</si>
  <si>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</si>
  <si>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</si>
  <si>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</si>
  <si>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</si>
  <si>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</si>
  <si>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</si>
  <si>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</si>
  <si>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</si>
  <si>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</si>
  <si>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</si>
  <si>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</si>
  <si>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</si>
  <si>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</si>
  <si>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</si>
  <si>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</si>
  <si>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</si>
  <si>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</si>
  <si>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</si>
  <si>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</si>
  <si>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</si>
  <si>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</si>
  <si>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</si>
  <si>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</si>
  <si>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</si>
  <si>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</si>
  <si>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</si>
  <si>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</si>
  <si>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</si>
  <si>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</si>
  <si>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</si>
  <si>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</si>
  <si>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</si>
  <si>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</si>
  <si>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</si>
  <si>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</si>
  <si>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</si>
  <si>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</si>
  <si>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</si>
  <si>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</si>
  <si>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</si>
  <si>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</si>
  <si>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</si>
  <si>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</si>
  <si>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</si>
  <si>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</si>
  <si>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</si>
  <si>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</si>
  <si>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</si>
  <si>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</si>
  <si>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</si>
  <si>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</si>
  <si>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</si>
  <si>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</si>
  <si>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</si>
  <si>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</si>
  <si>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</si>
  <si>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</si>
  <si>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</si>
  <si>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</si>
  <si>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</si>
  <si>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</si>
  <si>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</si>
  <si>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</si>
  <si>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</si>
  <si>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</si>
  <si>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</si>
  <si>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</si>
  <si>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</si>
  <si>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</si>
  <si>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</si>
  <si>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</si>
  <si>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</si>
  <si>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</si>
  <si>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</si>
  <si>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</si>
  <si>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</si>
  <si>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</si>
  <si>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</si>
  <si>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</si>
  <si>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</si>
  <si>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</si>
  <si>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</si>
  <si>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</si>
  <si>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</si>
  <si>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</si>
  <si>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</si>
  <si>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</si>
  <si>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</si>
  <si>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</si>
  <si>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</si>
  <si>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</si>
  <si>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</si>
  <si>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</si>
  <si>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</si>
  <si>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</si>
  <si>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</si>
  <si>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</si>
  <si>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</si>
  <si>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</si>
  <si>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</si>
  <si>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</si>
  <si>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</si>
  <si>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</si>
  <si>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</si>
  <si>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</si>
  <si>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</si>
  <si>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</si>
  <si>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</si>
  <si>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</si>
  <si>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</si>
  <si>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</si>
  <si>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</si>
  <si>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</si>
  <si>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</si>
  <si>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</si>
  <si>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</si>
  <si>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</si>
  <si>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</si>
  <si>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</si>
  <si>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</si>
  <si>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</si>
  <si>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</si>
  <si>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</si>
  <si>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</si>
  <si>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</si>
  <si>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</si>
  <si>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</si>
  <si>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</si>
  <si>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</si>
  <si>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</si>
  <si>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</si>
  <si>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</si>
  <si>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</si>
  <si>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</si>
  <si>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</si>
  <si>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</si>
  <si>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</si>
  <si>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</si>
  <si>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</si>
  <si>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</si>
  <si>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</si>
  <si>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</si>
  <si>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</si>
  <si>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</si>
  <si>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</si>
  <si>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</si>
  <si>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</si>
  <si>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</si>
  <si>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</si>
  <si>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</si>
  <si>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</si>
  <si>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</si>
  <si>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</si>
  <si>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</si>
  <si>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</si>
  <si>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</si>
  <si>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</si>
  <si>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</si>
  <si>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</si>
  <si>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</si>
  <si>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</si>
  <si>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</si>
  <si>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</si>
  <si>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</si>
  <si>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</si>
  <si>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</si>
  <si>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</si>
  <si>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</si>
  <si>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</si>
  <si>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</si>
  <si>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</si>
  <si>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</si>
  <si>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</si>
  <si>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</si>
  <si>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</si>
  <si>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</si>
  <si>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</si>
  <si>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</si>
  <si>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</si>
  <si>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</si>
  <si>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</si>
  <si>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</si>
  <si>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</si>
  <si>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</si>
  <si>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</si>
  <si>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</si>
  <si>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</si>
  <si>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</si>
  <si>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</si>
  <si>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</si>
  <si>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</si>
  <si>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</si>
  <si>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</si>
  <si>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</si>
  <si>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</si>
  <si>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</si>
  <si>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</si>
  <si>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</si>
  <si>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</si>
  <si>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</si>
  <si>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</si>
  <si>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</si>
  <si>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</si>
  <si>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</si>
  <si>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</si>
  <si>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</si>
  <si>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</si>
  <si>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</si>
  <si>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</si>
  <si>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</si>
  <si>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</si>
  <si>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</si>
  <si>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</si>
  <si>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</si>
  <si>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</si>
  <si>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</si>
  <si>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</si>
  <si>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</si>
  <si>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</si>
  <si>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</si>
  <si>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</si>
  <si>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</si>
  <si>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</si>
  <si>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</si>
  <si>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</si>
  <si>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</si>
  <si>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</si>
  <si>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</si>
  <si>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</si>
  <si>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</si>
  <si>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</si>
  <si>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</si>
  <si>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</si>
  <si>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</si>
  <si>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</si>
  <si>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</si>
  <si>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</si>
  <si>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</si>
  <si>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</si>
  <si>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</si>
  <si>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</si>
  <si>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</si>
  <si>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</si>
  <si>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</si>
  <si>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</si>
  <si>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</si>
  <si>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</si>
  <si>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</si>
  <si>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</si>
  <si>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</si>
  <si>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</si>
  <si>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</si>
  <si>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</si>
  <si>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</si>
  <si>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</si>
  <si>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</si>
  <si>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</si>
  <si>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</si>
  <si>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</si>
  <si>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</si>
  <si>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</si>
  <si>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</si>
  <si>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</si>
  <si>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</si>
  <si>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</si>
  <si>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</si>
  <si>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</si>
  <si>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</si>
  <si>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</si>
  <si>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</si>
  <si>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</si>
  <si>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</si>
  <si>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</si>
  <si>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</si>
  <si>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</si>
  <si>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</si>
  <si>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</si>
  <si>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</si>
  <si>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</si>
  <si>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</si>
  <si>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</si>
  <si>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</si>
  <si>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</si>
  <si>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</si>
  <si>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</si>
  <si>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</si>
  <si>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</si>
  <si>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</si>
  <si>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</si>
  <si>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</si>
  <si>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</si>
  <si>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</si>
  <si>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</si>
  <si>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</si>
  <si>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</si>
  <si>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</si>
  <si>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</si>
  <si>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</si>
  <si>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</si>
  <si>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</si>
  <si>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</si>
  <si>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</si>
  <si>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</si>
  <si>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</si>
  <si>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</si>
  <si>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</si>
  <si>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</si>
  <si>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</si>
  <si>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</si>
  <si>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</si>
  <si>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</si>
  <si>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</si>
  <si>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</si>
  <si>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</si>
  <si>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</si>
  <si>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</si>
  <si>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</si>
  <si>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</si>
  <si>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</si>
  <si>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</si>
  <si>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</si>
  <si>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</si>
  <si>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</si>
  <si>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</si>
  <si>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</si>
  <si>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</si>
  <si>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</si>
  <si>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</si>
  <si>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</si>
  <si>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</si>
  <si>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</si>
  <si>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</si>
  <si>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</si>
  <si>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</si>
  <si>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</si>
  <si>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</si>
  <si>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</si>
  <si>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</si>
  <si>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</si>
  <si>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</si>
  <si>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</si>
  <si>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</si>
  <si>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</si>
  <si>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</si>
  <si>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</si>
  <si>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</si>
  <si>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</si>
  <si>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</si>
  <si>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</si>
  <si>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</si>
  <si>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</si>
  <si>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</si>
  <si>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</si>
  <si>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</si>
  <si>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</si>
  <si>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</si>
  <si>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</si>
  <si>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</si>
  <si>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</si>
  <si>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</si>
  <si>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</si>
  <si>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</si>
  <si>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</si>
  <si>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</si>
  <si>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</si>
  <si>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</si>
  <si>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</si>
  <si>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</si>
  <si>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</si>
  <si>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</si>
  <si>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</si>
  <si>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</si>
  <si>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</si>
  <si>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</si>
  <si>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</si>
  <si>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</si>
  <si>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</si>
  <si>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</si>
  <si>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</si>
  <si>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</si>
  <si>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</si>
  <si>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</si>
  <si>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</si>
  <si>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</si>
  <si>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</si>
  <si>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</si>
  <si>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</si>
  <si>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</si>
  <si>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</si>
  <si>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</si>
  <si>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</si>
  <si>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</si>
  <si>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</si>
  <si>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</si>
  <si>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</si>
  <si>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</si>
  <si>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</si>
  <si>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</si>
  <si>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</si>
  <si>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</si>
  <si>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</si>
  <si>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</si>
  <si>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</si>
  <si>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</si>
  <si>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</si>
  <si>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</si>
  <si>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</si>
  <si>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</si>
  <si>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</si>
  <si>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</si>
  <si>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</si>
  <si>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</si>
  <si>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</si>
  <si>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</si>
  <si>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</si>
  <si>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</si>
  <si>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</si>
  <si>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</si>
  <si>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</si>
  <si>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</si>
  <si>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</si>
  <si>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</si>
  <si>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</si>
  <si>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</si>
  <si>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</si>
  <si>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</si>
  <si>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</si>
  <si>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</si>
  <si>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</si>
  <si>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</si>
  <si>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</si>
  <si>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</si>
  <si>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</si>
  <si>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</si>
  <si>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</si>
  <si>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</si>
  <si>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</si>
  <si>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</si>
  <si>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</si>
  <si>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</si>
  <si>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</si>
  <si>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</si>
  <si>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</si>
  <si>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</si>
  <si>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</si>
  <si>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</si>
  <si>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</si>
  <si>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</si>
  <si>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</si>
  <si>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</si>
  <si>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</si>
  <si>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</si>
  <si>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</si>
  <si>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</si>
  <si>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</si>
  <si>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</si>
  <si>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</si>
  <si>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</si>
  <si>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</si>
  <si>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</si>
  <si>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</si>
  <si>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</si>
  <si>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</si>
  <si>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</si>
  <si>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</si>
  <si>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</si>
  <si>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</si>
  <si>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</si>
  <si>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</si>
  <si>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</si>
  <si>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</si>
  <si>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</si>
  <si>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</si>
  <si>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</si>
  <si>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</si>
  <si>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</si>
  <si>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</si>
  <si>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</si>
  <si>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</si>
  <si>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</si>
  <si>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</si>
  <si>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</si>
  <si>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</si>
  <si>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</si>
  <si>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</si>
  <si>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</si>
  <si>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</si>
  <si>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</si>
  <si>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</si>
  <si>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</si>
  <si>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</si>
  <si>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</si>
  <si>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</si>
  <si>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</si>
  <si>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</si>
  <si>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</si>
  <si>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</si>
  <si>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</si>
  <si>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</si>
  <si>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</si>
  <si>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</si>
  <si>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</si>
  <si>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</si>
  <si>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</si>
  <si>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</si>
  <si>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</si>
  <si>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</si>
  <si>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</si>
  <si>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</si>
  <si>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</si>
  <si>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</si>
  <si>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</si>
  <si>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</si>
  <si>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</si>
  <si>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</si>
  <si>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</si>
  <si>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</si>
  <si>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</si>
  <si>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</si>
  <si>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</si>
  <si>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</si>
  <si>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</si>
  <si>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</si>
  <si>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</si>
  <si>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</si>
  <si>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</si>
  <si>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</si>
  <si>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</si>
  <si>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</si>
  <si>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</si>
  <si>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</si>
  <si>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</si>
  <si>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</si>
  <si>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</si>
  <si>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</si>
  <si>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</si>
  <si>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</si>
  <si>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</si>
  <si>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</si>
  <si>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</si>
  <si>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</si>
  <si>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</si>
  <si>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</si>
  <si>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</si>
  <si>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</si>
  <si>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</si>
  <si>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</si>
  <si>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</si>
  <si>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</si>
  <si>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</si>
  <si>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</si>
  <si>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</si>
  <si>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</si>
  <si>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</si>
  <si>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</si>
  <si>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</si>
  <si>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</si>
  <si>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</si>
  <si>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</si>
  <si>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</si>
  <si>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</si>
  <si>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</si>
  <si>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</si>
  <si>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</si>
  <si>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</si>
  <si>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</si>
  <si>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</si>
  <si>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</si>
  <si>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</si>
  <si>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</si>
  <si>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</si>
  <si>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</si>
  <si>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</si>
  <si>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</si>
  <si>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</si>
  <si>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</si>
  <si>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</si>
  <si>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</si>
  <si>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</si>
  <si>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</si>
  <si>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</si>
  <si>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</si>
  <si>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</si>
  <si>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</si>
  <si>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</si>
  <si>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</si>
  <si>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</si>
  <si>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</si>
  <si>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</si>
  <si>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</si>
  <si>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</si>
  <si>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</si>
  <si>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</si>
  <si>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</si>
  <si>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</si>
  <si>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</si>
  <si>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</si>
  <si>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</si>
  <si>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</si>
  <si>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</si>
  <si>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</si>
  <si>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</si>
  <si>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</si>
  <si>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</si>
  <si>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</si>
  <si>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</si>
  <si>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</si>
  <si>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</si>
  <si>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</si>
  <si>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</si>
  <si>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</si>
  <si>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</si>
  <si>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</si>
  <si>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</si>
  <si>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</si>
  <si>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</si>
  <si>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</si>
  <si>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</si>
  <si>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</si>
  <si>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</si>
  <si>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</si>
  <si>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</si>
  <si>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</si>
  <si>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</si>
  <si>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</si>
  <si>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</si>
  <si>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</si>
  <si>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</si>
  <si>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</si>
  <si>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</si>
  <si>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</si>
  <si>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</si>
  <si>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</si>
  <si>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</si>
  <si>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</si>
  <si>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</si>
  <si>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</si>
  <si>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</si>
  <si>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</si>
  <si>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</si>
  <si>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</si>
  <si>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</si>
  <si>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</si>
  <si>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</si>
  <si>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</si>
  <si>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</si>
  <si>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</si>
  <si>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</si>
  <si>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</si>
  <si>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</si>
  <si>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</si>
  <si>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</si>
  <si>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</si>
  <si>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</si>
  <si>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</si>
  <si>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</si>
  <si>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</si>
  <si>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</si>
  <si>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</si>
  <si>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</si>
  <si>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</si>
  <si>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</si>
  <si>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</si>
  <si>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</si>
  <si>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</si>
  <si>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</si>
  <si>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</si>
  <si>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</si>
  <si>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</si>
  <si>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</si>
  <si>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</si>
  <si>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</si>
  <si>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</si>
  <si>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</si>
  <si>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</si>
  <si>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</si>
  <si>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</si>
  <si>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</si>
  <si>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</si>
  <si>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</si>
  <si>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</si>
  <si>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</si>
  <si>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</si>
  <si>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</si>
  <si>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</si>
  <si>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</si>
  <si>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</si>
  <si>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</si>
  <si>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</si>
  <si>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</si>
  <si>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</si>
  <si>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</si>
  <si>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</si>
  <si>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</si>
  <si>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</si>
  <si>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</si>
  <si>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</si>
  <si>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</si>
  <si>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</si>
  <si>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</si>
  <si>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</si>
  <si>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</si>
  <si>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</si>
  <si>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</si>
  <si>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</si>
  <si>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</si>
  <si>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</si>
  <si>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</si>
  <si>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</si>
  <si>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</si>
  <si>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</si>
  <si>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</si>
  <si>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</si>
  <si>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</si>
  <si>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</si>
  <si>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</si>
  <si>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</si>
  <si>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</si>
  <si>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</si>
  <si>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</si>
  <si>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</si>
  <si>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</si>
  <si>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</si>
  <si>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</si>
  <si>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</si>
  <si>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</si>
  <si>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</si>
  <si>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</si>
  <si>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</si>
  <si>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</si>
  <si>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</si>
  <si>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</si>
  <si>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</si>
  <si>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</si>
  <si>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</si>
  <si>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</si>
  <si>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</si>
  <si>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</si>
  <si>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</si>
  <si>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</si>
  <si>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</si>
  <si>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</si>
  <si>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</si>
  <si>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</si>
  <si>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</si>
  <si>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</si>
  <si>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</si>
  <si>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</si>
  <si>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</si>
  <si>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</si>
  <si>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</si>
  <si>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</si>
  <si>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</si>
  <si>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</si>
  <si>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</si>
  <si>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</si>
  <si>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</si>
  <si>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</si>
  <si>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</si>
  <si>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</si>
  <si>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</si>
  <si>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</si>
  <si>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</si>
  <si>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</si>
  <si>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</si>
  <si>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</si>
  <si>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</si>
  <si>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</si>
  <si>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</si>
  <si>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</si>
  <si>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</si>
  <si>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</si>
  <si>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</si>
  <si>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</si>
  <si>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</si>
  <si>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</si>
  <si>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</si>
  <si>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</si>
  <si>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</si>
  <si>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</si>
  <si>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</si>
  <si>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</si>
  <si>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</si>
  <si>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</si>
  <si>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</si>
  <si>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</si>
  <si>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</si>
  <si>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</si>
  <si>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</si>
  <si>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</si>
  <si>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</si>
  <si>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</si>
  <si>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</si>
  <si>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</si>
  <si>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</si>
  <si>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</si>
  <si>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</si>
  <si>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</si>
  <si>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</si>
  <si>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</si>
  <si>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</si>
  <si>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</si>
  <si>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</si>
  <si>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</si>
  <si>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</si>
  <si>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</si>
  <si>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</si>
  <si>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</si>
  <si>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</si>
  <si>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</si>
  <si>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</si>
  <si>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</si>
  <si>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</si>
  <si>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</si>
  <si>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</si>
  <si>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</si>
  <si>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</si>
  <si>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</si>
  <si>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</si>
  <si>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</si>
  <si>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</si>
  <si>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</si>
  <si>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</si>
  <si>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</si>
  <si>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</si>
  <si>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</si>
  <si>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</si>
  <si>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</si>
  <si>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</si>
  <si>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</si>
  <si>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</si>
  <si>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</si>
  <si>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</si>
  <si>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</si>
  <si>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</si>
  <si>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</si>
  <si>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</si>
  <si>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</si>
  <si>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</si>
  <si>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</si>
  <si>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</si>
  <si>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</si>
  <si>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</si>
  <si>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</si>
  <si>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</si>
  <si>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</si>
  <si>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</si>
  <si>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</si>
  <si>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</si>
  <si>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</si>
  <si>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</si>
  <si>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</si>
  <si>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</si>
  <si>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</si>
  <si>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</si>
  <si>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</si>
  <si>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</si>
  <si>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</si>
  <si>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</si>
  <si>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</si>
  <si>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</si>
  <si>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</si>
  <si>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</si>
  <si>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</si>
  <si>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</si>
  <si>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</si>
  <si>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</si>
  <si>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</si>
  <si>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</si>
  <si>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</si>
  <si>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</si>
  <si>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</si>
  <si>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</si>
  <si>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</si>
  <si>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</si>
  <si>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</si>
  <si>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</si>
  <si>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</si>
  <si>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</si>
  <si>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</si>
  <si>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</si>
  <si>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</si>
  <si>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</si>
  <si>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</si>
  <si>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</si>
  <si>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</si>
  <si>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</si>
  <si>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</si>
  <si>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</si>
  <si>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</si>
  <si>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</si>
  <si>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</si>
  <si>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</si>
  <si>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</si>
  <si>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</si>
  <si>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</si>
  <si>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</si>
  <si>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</si>
  <si>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</si>
  <si>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</si>
  <si>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</si>
  <si>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</si>
  <si>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</si>
  <si>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</si>
  <si>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</si>
  <si>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</si>
  <si>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</si>
  <si>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</si>
  <si>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</si>
  <si>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</si>
  <si>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</si>
  <si>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</si>
  <si>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</si>
  <si>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</si>
  <si>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</si>
  <si>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</si>
  <si>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</si>
  <si>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</si>
  <si>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</si>
  <si>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</si>
  <si>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</si>
  <si>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</si>
  <si>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</si>
  <si>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</si>
  <si>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</si>
  <si>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</si>
  <si>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</si>
  <si>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</si>
  <si>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</si>
  <si>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</si>
  <si>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</si>
  <si>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</si>
  <si>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</si>
  <si>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</si>
  <si>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</si>
  <si>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</si>
  <si>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</si>
  <si>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</si>
  <si>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</si>
  <si>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</si>
  <si>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</si>
  <si>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</si>
  <si>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</si>
  <si>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</si>
  <si>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</si>
  <si>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</si>
  <si>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</si>
  <si>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</si>
  <si>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</si>
  <si>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</si>
  <si>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</si>
  <si>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</si>
  <si>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</si>
  <si>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</si>
  <si>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</si>
  <si>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</si>
  <si>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</si>
  <si>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</si>
  <si>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</si>
  <si>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</si>
  <si>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</si>
  <si>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</si>
  <si>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</si>
  <si>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</si>
  <si>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</si>
  <si>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</si>
  <si>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</si>
  <si>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</si>
  <si>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</si>
  <si>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</si>
  <si>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</si>
  <si>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</si>
  <si>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</si>
  <si>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</si>
  <si>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</si>
  <si>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</si>
  <si>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</si>
  <si>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</si>
  <si>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</si>
  <si>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</si>
  <si>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</si>
  <si>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</si>
  <si>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</si>
  <si>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</si>
  <si>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</si>
  <si>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</si>
  <si>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</si>
  <si>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</si>
  <si>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</si>
  <si>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</si>
  <si>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</si>
  <si>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</si>
  <si>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</si>
  <si>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</si>
  <si>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</si>
  <si>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</si>
  <si>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</si>
  <si>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</si>
  <si>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</si>
  <si>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</si>
  <si>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</si>
  <si>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</si>
  <si>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</si>
  <si>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</si>
  <si>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</si>
  <si>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</si>
  <si>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</si>
  <si>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</si>
  <si>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</si>
  <si>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</si>
  <si>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</si>
  <si>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</si>
  <si>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</si>
  <si>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</si>
  <si>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</si>
  <si>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</si>
  <si>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</si>
  <si>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</si>
  <si>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</si>
  <si>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</si>
  <si>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</si>
  <si>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</si>
  <si>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</si>
  <si>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</si>
  <si>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</si>
  <si>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</si>
  <si>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</si>
  <si>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</si>
  <si>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</si>
  <si>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</si>
  <si>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</si>
  <si>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</si>
  <si>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</si>
  <si>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</si>
  <si>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</si>
  <si>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</si>
  <si>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</si>
  <si>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</si>
  <si>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</si>
  <si>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</si>
  <si>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</si>
  <si>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</si>
  <si>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</si>
  <si>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</si>
  <si>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</si>
  <si>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</si>
  <si>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</si>
  <si>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</si>
  <si>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</si>
  <si>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</si>
  <si>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</si>
  <si>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</si>
  <si>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</si>
  <si>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</si>
  <si>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</si>
  <si>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</si>
  <si>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</si>
  <si>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</si>
  <si>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</si>
  <si>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</si>
  <si>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</si>
  <si>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</si>
  <si>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</si>
  <si>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</si>
  <si>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</si>
  <si>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</si>
  <si>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</si>
  <si>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</si>
  <si>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</si>
  <si>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</si>
  <si>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</si>
  <si>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</si>
  <si>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</si>
  <si>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</si>
  <si>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</si>
  <si>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</si>
  <si>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</si>
  <si>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</si>
  <si>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</si>
  <si>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</si>
  <si>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</si>
  <si>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</si>
  <si>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</si>
  <si>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</si>
  <si>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</si>
  <si>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</si>
  <si>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</si>
  <si>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</si>
  <si>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</si>
  <si>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</si>
  <si>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</si>
  <si>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</si>
  <si>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</si>
  <si>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</si>
  <si>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</si>
  <si>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</si>
  <si>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</si>
  <si>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</si>
  <si>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</si>
  <si>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</si>
  <si>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</si>
  <si>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</si>
  <si>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</si>
  <si>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</si>
  <si>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</si>
  <si>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</si>
  <si>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</si>
  <si>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</si>
  <si>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</si>
  <si>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</si>
  <si>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</si>
  <si>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</si>
  <si>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</si>
  <si>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</si>
  <si>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</si>
  <si>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</si>
  <si>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</si>
  <si>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</si>
  <si>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</si>
  <si>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</si>
  <si>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</si>
  <si>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</si>
  <si>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</si>
  <si>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</si>
  <si>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</si>
  <si>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</si>
  <si>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</si>
  <si>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</si>
  <si>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</si>
  <si>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</si>
  <si>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</si>
  <si>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</si>
  <si>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</si>
  <si>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</si>
  <si>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</si>
  <si>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</si>
  <si>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</si>
  <si>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</si>
  <si>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</si>
  <si>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</si>
  <si>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</si>
  <si>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</si>
  <si>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</si>
  <si>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</si>
  <si>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</si>
  <si>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</si>
  <si>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</si>
  <si>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</si>
  <si>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</si>
  <si>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</si>
  <si>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</si>
  <si>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</si>
  <si>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</si>
  <si>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</si>
  <si>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</si>
  <si>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</si>
  <si>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</si>
  <si>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</si>
  <si>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</si>
  <si>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</si>
  <si>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</si>
  <si>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</si>
  <si>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</si>
  <si>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</si>
  <si>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</si>
  <si>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</si>
  <si>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</si>
  <si>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</si>
  <si>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</si>
  <si>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</si>
  <si>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</si>
  <si>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</si>
  <si>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</si>
  <si>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</si>
  <si>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</si>
  <si>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</si>
  <si>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</si>
  <si>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</si>
  <si>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</si>
  <si>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</si>
  <si>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</si>
  <si>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</si>
  <si>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</si>
  <si>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</si>
  <si>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</si>
  <si>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</si>
  <si>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</si>
  <si>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</si>
  <si>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</si>
  <si>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</si>
  <si>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</si>
  <si>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</si>
  <si>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</si>
  <si>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</si>
  <si>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</si>
  <si>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</si>
  <si>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</si>
  <si>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</si>
  <si>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</si>
  <si>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</si>
  <si>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</si>
  <si>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</si>
  <si>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</si>
  <si>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</si>
  <si>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</si>
  <si>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</si>
  <si>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</si>
  <si>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</si>
  <si>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</si>
  <si>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</si>
  <si>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</si>
  <si>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</si>
  <si>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</si>
  <si>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</si>
  <si>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</si>
  <si>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</si>
  <si>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</si>
  <si>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</si>
  <si>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</si>
  <si>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</si>
  <si>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</si>
  <si>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</si>
  <si>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</si>
  <si>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</si>
  <si>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</si>
  <si>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</si>
  <si>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</si>
  <si>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</si>
  <si>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</si>
  <si>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</si>
  <si>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</si>
  <si>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</si>
  <si>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</si>
  <si>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</si>
  <si>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</si>
  <si>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</si>
  <si>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</si>
  <si>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</si>
  <si>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</si>
  <si>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</si>
  <si>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</si>
  <si>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</si>
  <si>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</si>
  <si>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</si>
  <si>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</si>
  <si>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</si>
  <si>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</si>
  <si>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</si>
  <si>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</si>
  <si>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</si>
  <si>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</si>
  <si>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</si>
  <si>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</si>
  <si>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</si>
  <si>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</si>
  <si>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</si>
  <si>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</si>
  <si>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</si>
  <si>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</si>
  <si>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</si>
  <si>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</si>
  <si>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</si>
  <si>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</si>
  <si>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</si>
  <si>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</si>
  <si>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</si>
  <si>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</si>
  <si>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</si>
  <si>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</si>
  <si>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</si>
  <si>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</si>
  <si>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</si>
  <si>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</si>
  <si>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</si>
  <si>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</si>
  <si>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</si>
  <si>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</si>
  <si>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</si>
  <si>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</si>
  <si>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</si>
  <si>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</si>
  <si>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</si>
  <si>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</si>
  <si>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</si>
  <si>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</si>
  <si>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</si>
  <si>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</si>
  <si>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</si>
  <si>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</si>
  <si>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</si>
  <si>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</si>
  <si>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</si>
  <si>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</si>
  <si>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</si>
  <si>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</si>
  <si>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</si>
  <si>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</si>
  <si>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</si>
  <si>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</si>
  <si>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</si>
  <si>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</si>
  <si>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</si>
  <si>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</si>
  <si>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</si>
  <si>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</si>
  <si>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</si>
  <si>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</si>
  <si>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</si>
  <si>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</si>
  <si>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</si>
  <si>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</si>
  <si>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</si>
  <si>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</si>
  <si>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</si>
  <si>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</si>
  <si>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</si>
  <si>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</si>
  <si>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</si>
  <si>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</si>
  <si>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</si>
  <si>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</si>
  <si>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</si>
  <si>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</si>
  <si>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</si>
  <si>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</si>
  <si>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</si>
  <si>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</si>
  <si>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</si>
  <si>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</si>
  <si>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</si>
  <si>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</si>
  <si>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</si>
  <si>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</si>
  <si>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</si>
  <si>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</si>
  <si>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</si>
  <si>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</si>
  <si>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</si>
  <si>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</si>
  <si>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</si>
  <si>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</si>
  <si>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</si>
  <si>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</si>
  <si>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</si>
  <si>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</si>
  <si>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</si>
  <si>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</si>
  <si>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</si>
  <si>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</si>
  <si>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</si>
  <si>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</si>
  <si>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</si>
  <si>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</si>
  <si>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</si>
  <si>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</si>
  <si>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</si>
  <si>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</si>
  <si>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</si>
  <si>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</si>
  <si>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</si>
  <si>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</si>
  <si>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</si>
  <si>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</si>
  <si>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</si>
  <si>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</si>
  <si>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</si>
  <si>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</si>
  <si>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</si>
  <si>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</si>
  <si>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</si>
  <si>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</si>
  <si>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</si>
  <si>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</si>
  <si>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</si>
  <si>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</si>
  <si>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</si>
  <si>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</si>
  <si>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</si>
  <si>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</si>
  <si>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</si>
  <si>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</si>
  <si>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</si>
  <si>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</si>
  <si>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</si>
  <si>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</si>
  <si>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</si>
  <si>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</si>
  <si>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</si>
  <si>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</si>
  <si>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</si>
  <si>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</si>
  <si>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</si>
  <si>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</si>
  <si>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</si>
  <si>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</si>
  <si>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</si>
  <si>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</si>
  <si>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</si>
  <si>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</si>
  <si>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</si>
  <si>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</si>
  <si>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</si>
  <si>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</si>
  <si>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</si>
  <si>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</si>
  <si>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</si>
  <si>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</si>
  <si>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</si>
  <si>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</si>
  <si>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</si>
  <si>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</si>
  <si>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</si>
  <si>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</si>
  <si>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</si>
  <si>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</si>
  <si>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</si>
  <si>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</si>
  <si>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</si>
  <si>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</si>
  <si>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</si>
  <si>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</si>
  <si>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</si>
  <si>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</si>
  <si>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</si>
  <si>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</si>
  <si>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</si>
  <si>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</si>
  <si>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</si>
  <si>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</si>
  <si>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</si>
  <si>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</si>
  <si>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</si>
  <si>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</si>
  <si>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</si>
  <si>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</si>
  <si>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</si>
  <si>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</si>
  <si>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</si>
  <si>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</si>
  <si>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</si>
  <si>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</si>
  <si>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</si>
  <si>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</si>
  <si>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</si>
  <si>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</si>
  <si>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</si>
  <si>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</si>
  <si>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</si>
  <si>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</si>
  <si>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</si>
  <si>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</si>
  <si>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</si>
  <si>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</si>
  <si>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</si>
  <si>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</si>
  <si>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</si>
  <si>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</si>
  <si>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</si>
  <si>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</si>
  <si>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</si>
  <si>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</si>
  <si>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</si>
  <si>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</si>
  <si>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</si>
  <si>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</si>
  <si>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</si>
  <si>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</si>
  <si>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</si>
  <si>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</si>
  <si>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</si>
  <si>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</si>
  <si>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</si>
  <si>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</si>
  <si>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</si>
  <si>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</si>
  <si>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</si>
  <si>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</si>
  <si>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</si>
  <si>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</si>
  <si>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</si>
  <si>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</si>
  <si>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</si>
  <si>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</si>
  <si>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</si>
  <si>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</si>
  <si>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</si>
  <si>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</si>
  <si>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</si>
  <si>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</si>
  <si>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</si>
  <si>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</si>
  <si>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</si>
  <si>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</si>
  <si>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</si>
  <si>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</si>
  <si>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</si>
  <si>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</si>
  <si>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</si>
  <si>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</si>
  <si>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</si>
  <si>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</si>
  <si>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</si>
  <si>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</si>
  <si>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</si>
  <si>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</si>
  <si>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</si>
  <si>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</si>
  <si>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</si>
  <si>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</si>
  <si>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</si>
  <si>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</si>
  <si>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</si>
  <si>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</si>
  <si>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</si>
  <si>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</si>
  <si>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</si>
  <si>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</si>
  <si>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</si>
  <si>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</si>
  <si>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</si>
  <si>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</si>
  <si>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</si>
  <si>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</si>
  <si>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</si>
  <si>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</si>
  <si>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</si>
  <si>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</si>
  <si>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</si>
  <si>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</si>
  <si>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</si>
  <si>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</si>
  <si>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</si>
  <si>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</si>
  <si>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</si>
  <si>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</si>
  <si>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</si>
  <si>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</si>
  <si>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</si>
  <si>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</si>
  <si>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</si>
  <si>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</si>
  <si>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</si>
  <si>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</si>
  <si>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</si>
  <si>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</si>
  <si>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</si>
  <si>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</si>
  <si>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</si>
  <si>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</si>
  <si>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</si>
  <si>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</si>
  <si>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</si>
  <si>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</si>
  <si>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</si>
  <si>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</si>
  <si>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</si>
  <si>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</si>
  <si>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</si>
  <si>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</si>
  <si>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</si>
  <si>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</si>
  <si>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</si>
  <si>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</si>
  <si>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</si>
  <si>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</si>
  <si>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</si>
  <si>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</si>
  <si>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</si>
  <si>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</si>
  <si>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</si>
  <si>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</si>
  <si>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</si>
  <si>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</si>
  <si>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</si>
  <si>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</si>
  <si>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</si>
  <si>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</si>
  <si>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</si>
  <si>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</si>
  <si>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</si>
  <si>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</si>
  <si>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</si>
  <si>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</si>
  <si>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</si>
  <si>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</si>
  <si>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</si>
  <si>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</si>
  <si>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</si>
  <si>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</si>
  <si>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</si>
  <si>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</si>
  <si>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</si>
  <si>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</si>
  <si>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</si>
  <si>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</si>
  <si>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</si>
  <si>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</si>
  <si>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</si>
  <si>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</si>
  <si>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</si>
  <si>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</si>
  <si>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</si>
  <si>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</si>
  <si>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</si>
  <si>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</si>
  <si>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</si>
  <si>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</si>
  <si>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</si>
  <si>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</si>
  <si>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</si>
  <si>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</si>
  <si>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</si>
  <si>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</si>
  <si>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</si>
  <si>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</si>
  <si>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</si>
  <si>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</si>
  <si>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</si>
  <si>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</si>
  <si>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</si>
  <si>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</si>
  <si>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</si>
  <si>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</si>
  <si>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</si>
  <si>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</si>
  <si>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</si>
  <si>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</si>
  <si>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</si>
  <si>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</si>
  <si>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</si>
  <si>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</si>
  <si>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</si>
  <si>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</si>
  <si>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</si>
  <si>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</si>
  <si>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</si>
  <si>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</si>
  <si>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</si>
  <si>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</si>
  <si>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</si>
  <si>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</si>
  <si>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</si>
  <si>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</si>
  <si>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</si>
  <si>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</si>
  <si>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</si>
  <si>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</si>
  <si>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</si>
  <si>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</si>
  <si>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</si>
  <si>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</si>
  <si>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</si>
  <si>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</si>
  <si>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</si>
  <si>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</si>
  <si>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</si>
  <si>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</si>
  <si>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</si>
  <si>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</si>
  <si>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</si>
  <si>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</si>
  <si>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</si>
  <si>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</si>
  <si>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</si>
  <si>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</si>
  <si>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</si>
  <si>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</si>
  <si>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</si>
  <si>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</si>
  <si>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</si>
  <si>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</si>
  <si>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</si>
  <si>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</si>
  <si>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</si>
  <si>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</si>
  <si>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</si>
  <si>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</si>
  <si>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</si>
  <si>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</si>
  <si>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</si>
  <si>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</si>
  <si>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</si>
  <si>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</si>
  <si>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</si>
  <si>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</si>
  <si>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</si>
  <si>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</si>
  <si>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</si>
  <si>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</si>
  <si>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</si>
  <si>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</si>
  <si>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</si>
  <si>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</si>
  <si>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</si>
  <si>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</si>
  <si>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</si>
  <si>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</si>
  <si>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</si>
  <si>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</si>
  <si>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</si>
  <si>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</si>
  <si>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</si>
  <si>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</si>
  <si>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</si>
  <si>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</si>
  <si>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</si>
  <si>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</si>
  <si>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</si>
  <si>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</si>
  <si>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</si>
  <si>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</si>
  <si>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</si>
  <si>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</si>
  <si>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</si>
  <si>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</si>
  <si>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</si>
  <si>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</si>
  <si>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</si>
  <si>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</si>
  <si>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</si>
  <si>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</si>
  <si>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</si>
  <si>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</si>
  <si>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</si>
  <si>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</si>
  <si>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</si>
  <si>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</si>
  <si>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</si>
  <si>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</si>
  <si>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</si>
  <si>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</si>
  <si>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</si>
  <si>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</si>
  <si>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</si>
  <si>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</si>
  <si>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</si>
  <si>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</si>
  <si>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</si>
  <si>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</si>
  <si>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</si>
  <si>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</si>
  <si>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</si>
  <si>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</si>
  <si>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</si>
  <si>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</si>
  <si>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</si>
  <si>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</si>
  <si>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</si>
  <si>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</si>
  <si>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</si>
  <si>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</si>
  <si>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</si>
  <si>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</si>
  <si>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</si>
  <si>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</si>
  <si>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</si>
  <si>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</si>
  <si>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</si>
  <si>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</si>
  <si>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</si>
  <si>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</si>
  <si>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</si>
  <si>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</si>
  <si>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</si>
  <si>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</si>
  <si>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</si>
  <si>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</si>
  <si>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</si>
  <si>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</si>
  <si>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</si>
  <si>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</si>
  <si>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</si>
  <si>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</si>
  <si>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</si>
  <si>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</si>
  <si>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</si>
  <si>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</si>
  <si>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</si>
  <si>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</si>
  <si>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</si>
  <si>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</si>
  <si>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</si>
  <si>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</si>
  <si>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</si>
  <si>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</si>
  <si>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</si>
  <si>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</si>
  <si>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</si>
  <si>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</si>
  <si>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</si>
  <si>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</si>
  <si>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</si>
  <si>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</si>
  <si>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</si>
  <si>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</si>
  <si>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</si>
  <si>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</si>
  <si>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</si>
  <si>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</si>
  <si>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</si>
  <si>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</si>
  <si>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</si>
  <si>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</si>
  <si>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</si>
  <si>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</si>
  <si>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</si>
  <si>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</si>
  <si>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</si>
  <si>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</si>
  <si>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</si>
  <si>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</si>
  <si>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</si>
  <si>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</si>
  <si>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</si>
  <si>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</si>
  <si>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</si>
  <si>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</si>
  <si>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</si>
  <si>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</si>
  <si>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</si>
  <si>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</si>
  <si>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</si>
  <si>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</si>
  <si>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</si>
  <si>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</si>
  <si>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</si>
  <si>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</si>
  <si>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</si>
  <si>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</si>
  <si>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</si>
  <si>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</si>
  <si>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</si>
  <si>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</si>
  <si>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</si>
  <si>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</si>
  <si>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</si>
  <si>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</si>
  <si>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</si>
  <si>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</si>
  <si>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</si>
  <si>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</si>
  <si>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</si>
  <si>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</si>
  <si>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</si>
  <si>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</si>
  <si>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</si>
  <si>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</si>
  <si>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</si>
  <si>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</si>
  <si>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</si>
  <si>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</si>
  <si>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</si>
  <si>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</si>
  <si>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</si>
  <si>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</si>
  <si>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</si>
  <si>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</si>
  <si>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</si>
  <si>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</si>
  <si>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</si>
  <si>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</si>
  <si>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</si>
  <si>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</si>
  <si>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</si>
  <si>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</si>
  <si>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</si>
  <si>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</si>
  <si>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</si>
  <si>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</si>
  <si>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</si>
  <si>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</si>
  <si>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</si>
  <si>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</si>
  <si>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</si>
  <si>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</si>
  <si>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</si>
  <si>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</si>
  <si>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</si>
  <si>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</si>
  <si>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</si>
  <si>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</si>
  <si>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</si>
  <si>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</si>
  <si>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</si>
  <si>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</si>
  <si>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</si>
  <si>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</si>
  <si>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</si>
  <si>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</si>
  <si>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</si>
  <si>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</si>
  <si>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</si>
  <si>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</si>
  <si>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</si>
  <si>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</si>
  <si>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</si>
  <si>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</si>
  <si>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</si>
  <si>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</si>
  <si>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</si>
  <si>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</si>
  <si>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</si>
  <si>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</si>
  <si>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</si>
  <si>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</si>
  <si>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</si>
  <si>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</si>
  <si>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</si>
  <si>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</si>
  <si>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</si>
  <si>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</si>
  <si>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</si>
  <si>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</si>
  <si>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</si>
  <si>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</si>
  <si>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</si>
  <si>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</si>
  <si>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</si>
  <si>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</si>
  <si>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</si>
  <si>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</si>
  <si>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</si>
  <si>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</si>
  <si>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</si>
  <si>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</si>
  <si>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</si>
  <si>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</si>
  <si>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</si>
  <si>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</si>
  <si>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</si>
  <si>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</si>
  <si>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</si>
  <si>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</si>
  <si>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</si>
  <si>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</si>
  <si>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</si>
  <si>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</si>
  <si>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</si>
  <si>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</si>
  <si>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</si>
  <si>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</si>
  <si>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</si>
  <si>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</si>
  <si>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</si>
  <si>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</si>
  <si>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</si>
  <si>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</si>
  <si>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</si>
  <si>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</si>
  <si>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</si>
  <si>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</si>
  <si>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</si>
  <si>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</si>
  <si>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</si>
  <si>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</si>
  <si>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</si>
  <si>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</si>
  <si>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</si>
  <si>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</si>
  <si>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</si>
  <si>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</si>
  <si>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</si>
  <si>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</si>
  <si>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</si>
  <si>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</si>
  <si>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</si>
  <si>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</si>
  <si>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</si>
  <si>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</si>
  <si>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</si>
  <si>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</si>
  <si>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</si>
  <si>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</si>
  <si>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</si>
  <si>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</si>
  <si>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</si>
  <si>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</si>
  <si>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</si>
  <si>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</si>
  <si>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</si>
  <si>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</si>
  <si>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</si>
  <si>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</si>
  <si>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</si>
  <si>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</si>
  <si>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</si>
  <si>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</si>
  <si>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</si>
  <si>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</si>
  <si>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</si>
  <si>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</si>
  <si>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</si>
  <si>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</si>
  <si>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</si>
  <si>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</si>
  <si>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</si>
  <si>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</si>
  <si>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</si>
  <si>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</si>
  <si>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</si>
  <si>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</si>
  <si>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</si>
  <si>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</si>
  <si>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</si>
  <si>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</si>
  <si>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</si>
  <si>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</si>
  <si>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</si>
  <si>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</si>
  <si>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</si>
  <si>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</si>
  <si>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</si>
  <si>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</si>
  <si>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</si>
  <si>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</si>
  <si>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</si>
  <si>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</si>
  <si>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</si>
  <si>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</si>
  <si>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</si>
  <si>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</si>
  <si>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</si>
  <si>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</si>
  <si>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</si>
  <si>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</si>
  <si>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</si>
  <si>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</si>
  <si>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</si>
  <si>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</si>
  <si>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</si>
  <si>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</si>
  <si>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</si>
  <si>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</si>
  <si>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</si>
  <si>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</si>
  <si>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</si>
  <si>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</si>
  <si>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</si>
  <si>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</si>
  <si>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</si>
  <si>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</si>
  <si>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</si>
  <si>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</si>
  <si>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</si>
  <si>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</si>
  <si>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</si>
  <si>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</si>
  <si>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</si>
  <si>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</si>
  <si>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</si>
  <si>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</si>
  <si>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</si>
  <si>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</si>
  <si>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</si>
  <si>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</si>
  <si>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</si>
  <si>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</si>
  <si>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</si>
  <si>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</si>
  <si>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</si>
  <si>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</si>
  <si>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</si>
  <si>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</si>
  <si>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</si>
  <si>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</si>
  <si>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</si>
  <si>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</si>
  <si>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</si>
  <si>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</si>
  <si>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</si>
  <si>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</si>
  <si>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</si>
  <si>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</si>
  <si>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</si>
  <si>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</si>
  <si>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</si>
  <si>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</si>
  <si>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</si>
  <si>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</si>
  <si>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</si>
  <si>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</si>
  <si>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</si>
  <si>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</si>
  <si>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</si>
  <si>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</si>
  <si>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</si>
  <si>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</si>
  <si>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</si>
  <si>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</si>
  <si>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</si>
  <si>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</si>
  <si>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</si>
  <si>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</si>
  <si>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</si>
  <si>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</si>
  <si>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</si>
  <si>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</si>
  <si>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</si>
  <si>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</si>
  <si>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</si>
  <si>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</si>
  <si>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</si>
  <si>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</si>
  <si>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</si>
  <si>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</si>
  <si>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</si>
  <si>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</si>
  <si>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</si>
  <si>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</si>
  <si>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</si>
  <si>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</si>
  <si>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</si>
  <si>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</si>
  <si>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</si>
  <si>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</si>
  <si>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</si>
  <si>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</si>
  <si>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</si>
  <si>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</si>
  <si>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</si>
  <si>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</si>
  <si>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</si>
  <si>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</si>
  <si>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</si>
  <si>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</si>
  <si>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</si>
  <si>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</si>
  <si>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</si>
  <si>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</si>
  <si>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</si>
  <si>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</si>
  <si>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</si>
  <si>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</si>
  <si>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</si>
  <si>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</si>
  <si>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</si>
  <si>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</si>
  <si>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</si>
  <si>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</si>
  <si>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</si>
  <si>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</si>
  <si>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</si>
  <si>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</si>
  <si>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</si>
  <si>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</si>
  <si>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</si>
  <si>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</si>
  <si>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</si>
  <si>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</si>
  <si>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</si>
  <si>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</si>
  <si>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</si>
  <si>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</si>
  <si>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</si>
  <si>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</si>
  <si>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</si>
  <si>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</si>
  <si>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</si>
  <si>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</si>
  <si>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</si>
  <si>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</si>
  <si>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</si>
  <si>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</si>
  <si>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</si>
  <si>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</si>
  <si>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</si>
  <si>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</si>
  <si>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</si>
  <si>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</si>
  <si>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</si>
  <si>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</si>
  <si>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</si>
  <si>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</si>
  <si>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</si>
  <si>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</si>
  <si>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</si>
  <si>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</si>
  <si>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</si>
  <si>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</si>
  <si>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</si>
  <si>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</si>
  <si>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</si>
  <si>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</si>
  <si>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</si>
  <si>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</si>
  <si>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</si>
  <si>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</si>
  <si>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</si>
  <si>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</si>
  <si>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</si>
  <si>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</si>
  <si>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</si>
  <si>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</si>
  <si>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</si>
  <si>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</si>
  <si>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</si>
  <si>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</si>
  <si>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</si>
  <si>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</si>
  <si>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</si>
  <si>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</si>
  <si>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</si>
  <si>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</si>
  <si>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</si>
  <si>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</si>
  <si>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</si>
  <si>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</si>
  <si>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</si>
  <si>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</si>
  <si>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</si>
  <si>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</si>
  <si>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</si>
  <si>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</si>
  <si>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</si>
  <si>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</si>
  <si>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</si>
  <si>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</si>
  <si>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</si>
  <si>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</si>
  <si>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</si>
  <si>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</si>
  <si>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</si>
  <si>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</si>
  <si>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</si>
  <si>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</si>
  <si>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</si>
  <si>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</si>
  <si>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</si>
  <si>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</si>
  <si>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</si>
  <si>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</si>
  <si>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</si>
  <si>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</si>
  <si>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</si>
  <si>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</si>
  <si>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</si>
  <si>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</si>
  <si>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</si>
  <si>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</si>
  <si>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</si>
  <si>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</si>
  <si>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</si>
  <si>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</si>
  <si>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</si>
  <si>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</si>
  <si>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</si>
  <si>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</si>
  <si>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</si>
  <si>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</si>
  <si>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</si>
  <si>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</si>
  <si>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</si>
  <si>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</si>
  <si>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</si>
  <si>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</si>
  <si>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</si>
  <si>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</si>
  <si>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</si>
  <si>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</si>
  <si>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</si>
  <si>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</si>
  <si>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</si>
  <si>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</si>
  <si>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</si>
  <si>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</si>
  <si>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</si>
  <si>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</si>
  <si>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</si>
  <si>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</si>
  <si>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</si>
  <si>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</si>
  <si>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</si>
  <si>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</si>
  <si>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</si>
  <si>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</si>
  <si>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</si>
  <si>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</si>
  <si>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</si>
  <si>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</si>
  <si>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</si>
  <si>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</si>
  <si>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</si>
  <si>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</si>
  <si>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</si>
  <si>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</si>
  <si>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</si>
  <si>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</si>
  <si>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</si>
  <si>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</si>
  <si>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</si>
  <si>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</si>
  <si>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</si>
  <si>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</si>
  <si>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</si>
  <si>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</si>
  <si>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</si>
  <si>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</si>
  <si>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</si>
  <si>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</si>
  <si>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</si>
  <si>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</si>
  <si>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</si>
  <si>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</si>
  <si>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</si>
  <si>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</si>
  <si>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</si>
  <si>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</si>
  <si>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</si>
  <si>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</si>
  <si>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</si>
  <si>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</si>
  <si>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</si>
  <si>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</si>
  <si>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</si>
  <si>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</si>
  <si>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</si>
  <si>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</si>
  <si>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</si>
  <si>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</si>
  <si>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</si>
  <si>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</si>
  <si>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</si>
  <si>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</si>
  <si>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</si>
  <si>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</si>
  <si>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</si>
  <si>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</si>
  <si>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</si>
  <si>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</si>
  <si>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</si>
  <si>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</si>
  <si>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</si>
  <si>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</si>
  <si>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</si>
  <si>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</si>
  <si>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</si>
  <si>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</si>
  <si>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</si>
  <si>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</si>
  <si>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</si>
  <si>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</si>
  <si>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</si>
  <si>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</si>
  <si>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</si>
  <si>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</si>
  <si>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</si>
  <si>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</si>
  <si>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</si>
  <si>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</si>
  <si>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</si>
  <si>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</si>
  <si>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</si>
  <si>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</si>
  <si>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</si>
  <si>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</si>
  <si>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</si>
  <si>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</si>
  <si>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</si>
  <si>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</si>
  <si>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</si>
  <si>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</si>
  <si>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</si>
  <si>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</si>
  <si>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</si>
  <si>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</si>
  <si>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</si>
  <si>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</si>
  <si>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</si>
  <si>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</si>
  <si>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</si>
  <si>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</si>
  <si>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</si>
  <si>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</si>
  <si>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</si>
  <si>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</si>
  <si>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</si>
  <si>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</si>
  <si>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</si>
  <si>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</si>
  <si>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</si>
  <si>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</si>
  <si>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</si>
  <si>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</si>
  <si>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</si>
  <si>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</si>
  <si>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</si>
  <si>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</si>
  <si>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</si>
  <si>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</si>
  <si>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</si>
  <si>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</si>
  <si>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</si>
  <si>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</si>
  <si>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</si>
  <si>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</si>
  <si>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</si>
  <si>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</si>
  <si>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</si>
  <si>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</si>
  <si>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</si>
  <si>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</si>
  <si>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</si>
  <si>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</si>
  <si>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</si>
  <si>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</si>
  <si>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</si>
  <si>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</si>
  <si>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</si>
  <si>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</si>
  <si>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</si>
  <si>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</si>
  <si>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</si>
  <si>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</si>
  <si>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</si>
  <si>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</si>
  <si>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</si>
  <si>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</si>
  <si>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</si>
  <si>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</si>
  <si>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</si>
  <si>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</si>
  <si>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</si>
  <si>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</si>
  <si>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</si>
  <si>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</si>
  <si>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</si>
  <si>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</si>
  <si>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</si>
  <si>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</si>
  <si>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</si>
  <si>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</si>
  <si>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</si>
  <si>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</si>
  <si>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</si>
  <si>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</si>
  <si>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</si>
  <si>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</si>
  <si>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</si>
  <si>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</si>
  <si>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</si>
  <si>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</si>
  <si>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</si>
  <si>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</si>
  <si>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</si>
  <si>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</si>
  <si>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</si>
  <si>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</si>
  <si>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</si>
  <si>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</si>
  <si>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</si>
  <si>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</si>
  <si>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</si>
  <si>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</si>
  <si>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</si>
  <si>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</si>
  <si>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</si>
  <si>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</si>
  <si>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</si>
  <si>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</si>
  <si>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</si>
  <si>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</si>
  <si>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</si>
  <si>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</si>
  <si>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</si>
  <si>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</si>
  <si>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</si>
  <si>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</si>
  <si>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</si>
  <si>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</si>
  <si>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</si>
  <si>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</si>
  <si>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</si>
  <si>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</si>
  <si>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</si>
  <si>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</si>
  <si>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</si>
  <si>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</si>
  <si>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</si>
  <si>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</si>
  <si>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</si>
  <si>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</si>
  <si>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</si>
  <si>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</si>
  <si>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</si>
  <si>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</si>
  <si>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</si>
  <si>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</si>
  <si>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</si>
  <si>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</si>
  <si>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</si>
  <si>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</si>
  <si>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</si>
  <si>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</si>
  <si>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</si>
  <si>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</si>
  <si>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</si>
  <si>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</si>
  <si>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</si>
  <si>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</si>
  <si>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</si>
  <si>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</si>
  <si>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</si>
  <si>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</si>
  <si>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</si>
  <si>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</si>
  <si>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</si>
  <si>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</si>
  <si>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</si>
  <si>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</si>
  <si>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</si>
  <si>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</si>
  <si>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</si>
  <si>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</si>
  <si>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</si>
  <si>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</si>
  <si>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</si>
  <si>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</si>
  <si>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</si>
  <si>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</si>
  <si>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</si>
  <si>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</si>
  <si>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</si>
  <si>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</si>
  <si>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</si>
  <si>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</si>
  <si>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</si>
  <si>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</si>
  <si>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</si>
  <si>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</si>
  <si>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</si>
  <si>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</si>
  <si>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</si>
  <si>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</si>
  <si>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</si>
  <si>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</si>
  <si>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</si>
  <si>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</si>
  <si>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</si>
  <si>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</si>
  <si>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</si>
  <si>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</si>
  <si>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</si>
  <si>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</si>
  <si>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</si>
  <si>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</si>
  <si>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</si>
  <si>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</si>
  <si>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</si>
  <si>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</si>
  <si>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</si>
  <si>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</si>
  <si>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</si>
  <si>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</si>
  <si>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</si>
  <si>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</si>
  <si>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</si>
  <si>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</si>
  <si>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</si>
  <si>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</si>
  <si>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</si>
  <si>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</si>
  <si>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</si>
  <si>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</si>
  <si>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</si>
  <si>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</si>
  <si>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</si>
  <si>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</si>
  <si>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</si>
  <si>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</si>
  <si>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</si>
  <si>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</si>
  <si>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</si>
  <si>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</si>
  <si>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</si>
  <si>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</si>
  <si>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</si>
  <si>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</si>
  <si>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</si>
  <si>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</si>
  <si>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</si>
  <si>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</si>
  <si>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</si>
  <si>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</si>
  <si>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</si>
  <si>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</si>
  <si>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</si>
  <si>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</si>
  <si>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</si>
  <si>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</si>
  <si>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</si>
  <si>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</si>
  <si>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</si>
  <si>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</si>
  <si>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</si>
  <si>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</si>
  <si>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</si>
  <si>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</si>
  <si>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</si>
  <si>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</si>
  <si>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</si>
  <si>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</si>
  <si>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</si>
  <si>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</si>
  <si>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</si>
  <si>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</si>
  <si>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</si>
  <si>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</si>
  <si>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</si>
  <si>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</si>
  <si>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</si>
  <si>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</si>
  <si>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</si>
  <si>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</si>
  <si>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</si>
  <si>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</si>
  <si>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</si>
  <si>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</si>
  <si>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</si>
  <si>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</si>
  <si>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</si>
  <si>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</si>
  <si>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</si>
  <si>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</si>
  <si>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</si>
  <si>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</si>
  <si>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</si>
  <si>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</si>
  <si>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</si>
  <si>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</si>
  <si>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</si>
  <si>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</si>
  <si>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</si>
  <si>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</si>
  <si>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</si>
  <si>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</si>
  <si>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</si>
  <si>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</si>
  <si>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</si>
  <si>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</si>
  <si>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</si>
  <si>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</si>
  <si>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</si>
  <si>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</si>
  <si>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</si>
  <si>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</si>
  <si>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</si>
  <si>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</si>
  <si>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</si>
  <si>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</si>
  <si>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</si>
  <si>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</si>
  <si>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</si>
  <si>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</si>
  <si>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</si>
  <si>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</si>
  <si>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</si>
  <si>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</si>
  <si>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</si>
  <si>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</si>
  <si>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</si>
  <si>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</si>
  <si>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</si>
  <si>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</si>
  <si>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</si>
  <si>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</si>
  <si>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</si>
  <si>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</si>
  <si>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</si>
  <si>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</si>
  <si>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</si>
  <si>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</si>
  <si>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</si>
  <si>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</si>
  <si>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</si>
  <si>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</si>
  <si>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</si>
  <si>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</si>
  <si>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</si>
  <si>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</si>
  <si>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</si>
  <si>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</si>
  <si>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</si>
  <si>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</si>
  <si>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</si>
  <si>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</si>
  <si>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</si>
  <si>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</si>
  <si>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</si>
  <si>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</si>
  <si>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</si>
  <si>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</si>
  <si>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</si>
  <si>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</si>
  <si>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</si>
  <si>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</si>
  <si>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</si>
  <si>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</si>
  <si>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</si>
  <si>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</si>
  <si>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</si>
  <si>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</si>
  <si>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</si>
  <si>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</si>
  <si>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</si>
  <si>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</si>
  <si>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</si>
  <si>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</si>
  <si>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</si>
  <si>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</si>
  <si>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</si>
  <si>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</si>
  <si>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</si>
  <si>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</si>
  <si>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</si>
  <si>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</si>
  <si>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</si>
  <si>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</si>
  <si>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</si>
  <si>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</si>
  <si>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</si>
  <si>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</si>
  <si>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</si>
  <si>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</si>
  <si>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</si>
  <si>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</si>
  <si>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</si>
  <si>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</si>
  <si>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</si>
  <si>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</si>
  <si>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</si>
  <si>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</si>
  <si>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</si>
  <si>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</si>
  <si>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</si>
  <si>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</si>
  <si>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</si>
  <si>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</si>
  <si>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</si>
  <si>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</si>
  <si>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</si>
  <si>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</si>
  <si>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</si>
  <si>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</si>
  <si>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</si>
  <si>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</si>
  <si>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</si>
  <si>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</si>
  <si>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</si>
  <si>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</si>
  <si>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</si>
  <si>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</si>
  <si>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</si>
  <si>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</si>
  <si>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</si>
  <si>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</si>
  <si>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</si>
  <si>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</si>
  <si>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</si>
  <si>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</si>
  <si>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</si>
  <si>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</si>
  <si>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</si>
  <si>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</si>
  <si>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</si>
  <si>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</si>
  <si>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</si>
  <si>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</si>
  <si>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</si>
  <si>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</si>
  <si>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</si>
  <si>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</si>
  <si>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</si>
  <si>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</si>
  <si>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</si>
  <si>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</si>
  <si>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</si>
  <si>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</si>
  <si>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</si>
  <si>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</si>
  <si>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</si>
  <si>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</si>
  <si>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</si>
  <si>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</si>
  <si>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</si>
  <si>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</si>
  <si>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</si>
  <si>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</si>
  <si>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</si>
  <si>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</si>
  <si>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</si>
  <si>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</si>
  <si>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</si>
  <si>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</si>
  <si>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</si>
  <si>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</si>
  <si>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</si>
  <si>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</si>
  <si>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</si>
  <si>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</si>
  <si>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</si>
  <si>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</si>
  <si>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</si>
  <si>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</si>
  <si>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</si>
  <si>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</si>
  <si>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</si>
  <si>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</si>
  <si>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</si>
  <si>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</si>
  <si>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</si>
  <si>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</si>
  <si>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</si>
  <si>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</si>
  <si>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</si>
  <si>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</si>
  <si>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</si>
  <si>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</si>
  <si>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</si>
  <si>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</si>
  <si>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</si>
  <si>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</si>
  <si>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</si>
  <si>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</si>
  <si>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</si>
  <si>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</si>
  <si>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</si>
  <si>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</si>
  <si>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</si>
  <si>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</si>
  <si>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</si>
  <si>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</si>
  <si>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</si>
  <si>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</si>
  <si>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</si>
  <si>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</si>
  <si>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</si>
  <si>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</si>
  <si>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</si>
  <si>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</si>
  <si>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</si>
  <si>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</si>
  <si>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</si>
  <si>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</si>
  <si>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</si>
  <si>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</si>
  <si>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</si>
  <si>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</si>
  <si>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</si>
  <si>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</si>
  <si>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</si>
  <si>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</si>
  <si>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</si>
  <si>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</si>
  <si>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</si>
  <si>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</si>
  <si>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</si>
  <si>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</si>
  <si>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</si>
  <si>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</si>
  <si>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</si>
  <si>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</si>
  <si>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</si>
  <si>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</si>
  <si>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</si>
  <si>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</si>
  <si>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</si>
  <si>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</si>
  <si>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</si>
  <si>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</si>
  <si>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</si>
  <si>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</si>
  <si>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</si>
  <si>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</si>
  <si>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</si>
  <si>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</si>
  <si>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</si>
  <si>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</si>
  <si>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</si>
  <si>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</si>
  <si>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</si>
  <si>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</si>
  <si>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</si>
  <si>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</si>
  <si>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</si>
  <si>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</si>
  <si>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</si>
  <si>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</si>
  <si>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</si>
  <si>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</si>
  <si>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</si>
  <si>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</si>
  <si>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</si>
  <si>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</si>
  <si>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</si>
  <si>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</si>
  <si>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</si>
  <si>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</si>
  <si>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</si>
  <si>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</si>
  <si>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</si>
  <si>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</si>
  <si>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</si>
  <si>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</si>
  <si>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</si>
  <si>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</si>
  <si>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</si>
  <si>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</si>
  <si>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</si>
  <si>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</si>
  <si>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</si>
  <si>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</si>
  <si>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</si>
  <si>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</si>
  <si>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</si>
  <si>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</si>
  <si>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</si>
  <si>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</si>
  <si>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</si>
  <si>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</si>
  <si>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</si>
  <si>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</si>
  <si>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</si>
  <si>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</si>
  <si>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</si>
  <si>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</si>
  <si>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</si>
  <si>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</si>
  <si>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</si>
  <si>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</si>
  <si>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</si>
  <si>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</si>
  <si>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</si>
  <si>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</si>
  <si>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</si>
  <si>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</si>
  <si>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</si>
  <si>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</si>
  <si>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</si>
  <si>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</si>
  <si>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</si>
  <si>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</si>
  <si>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</si>
  <si>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</si>
  <si>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</si>
  <si>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</si>
  <si>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</si>
  <si>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</si>
  <si>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</si>
  <si>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</si>
  <si>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</si>
  <si>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</si>
  <si>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</si>
  <si>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</si>
  <si>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</si>
  <si>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</si>
  <si>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</si>
  <si>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</si>
  <si>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</si>
  <si>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</si>
  <si>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</si>
  <si>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</si>
  <si>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</si>
  <si>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</si>
  <si>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</si>
  <si>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</si>
  <si>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</si>
  <si>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</si>
  <si>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</si>
  <si>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</si>
  <si>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</si>
  <si>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</si>
  <si>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</si>
  <si>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</si>
  <si>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</si>
  <si>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</si>
  <si>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</si>
  <si>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</si>
  <si>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</si>
  <si>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</si>
  <si>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</si>
  <si>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</si>
  <si>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</si>
  <si>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</si>
  <si>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</si>
  <si>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</si>
  <si>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</si>
  <si>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</si>
  <si>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</si>
  <si>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</si>
  <si>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</si>
  <si>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</si>
  <si>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</si>
  <si>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</si>
  <si>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</si>
  <si>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</si>
  <si>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</si>
  <si>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</si>
  <si>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</si>
  <si>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</si>
  <si>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</si>
  <si>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</si>
  <si>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</si>
  <si>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</si>
  <si>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</si>
  <si>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</si>
  <si>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</si>
  <si>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</si>
  <si>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</si>
  <si>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</si>
  <si>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</si>
  <si>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</si>
  <si>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</si>
  <si>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</si>
  <si>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</si>
  <si>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</si>
  <si>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</si>
  <si>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</si>
  <si>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</si>
  <si>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</si>
  <si>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</si>
  <si>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</si>
  <si>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</si>
  <si>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</si>
  <si>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</si>
  <si>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</si>
  <si>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</si>
  <si>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</si>
  <si>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</si>
  <si>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</si>
  <si>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</si>
  <si>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</si>
  <si>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</si>
  <si>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</si>
  <si>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</si>
  <si>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</si>
  <si>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</si>
  <si>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</si>
  <si>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</si>
  <si>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</si>
  <si>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</si>
  <si>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</si>
  <si>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</si>
  <si>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</si>
  <si>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</si>
  <si>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</si>
  <si>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</si>
  <si>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</si>
  <si>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</si>
  <si>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</si>
  <si>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</si>
  <si>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</si>
  <si>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</si>
  <si>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</si>
  <si>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</si>
  <si>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</si>
  <si>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</si>
  <si>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</si>
  <si>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</si>
  <si>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</si>
  <si>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</si>
  <si>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</si>
  <si>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</si>
  <si>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</si>
  <si>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</si>
  <si>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</si>
  <si>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</si>
  <si>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</si>
  <si>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</si>
  <si>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</si>
  <si>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</si>
  <si>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</si>
  <si>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</si>
  <si>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</si>
  <si>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</si>
  <si>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</si>
  <si>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</si>
  <si>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</si>
  <si>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</si>
  <si>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</si>
  <si>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</si>
  <si>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</si>
  <si>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</si>
  <si>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</si>
  <si>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</si>
  <si>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</si>
  <si>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</si>
  <si>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</si>
  <si>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</si>
  <si>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</si>
  <si>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</si>
  <si>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</si>
  <si>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</si>
  <si>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</si>
  <si>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</si>
  <si>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</si>
  <si>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</si>
  <si>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</si>
  <si>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</si>
  <si>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</si>
  <si>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</si>
  <si>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</si>
  <si>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</si>
  <si>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</si>
  <si>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</si>
  <si>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</si>
  <si>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</si>
  <si>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</si>
  <si>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</si>
  <si>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</si>
  <si>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</si>
  <si>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</si>
  <si>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</si>
  <si>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</si>
  <si>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</si>
  <si>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</si>
  <si>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</si>
  <si>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</si>
  <si>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</si>
  <si>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</si>
  <si>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</si>
  <si>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</si>
  <si>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</si>
  <si>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</si>
  <si>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</si>
  <si>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</si>
  <si>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</si>
  <si>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</si>
  <si>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</si>
  <si>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</si>
  <si>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</si>
  <si>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</si>
  <si>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</si>
  <si>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</si>
  <si>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</si>
  <si>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</si>
  <si>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</si>
  <si>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</si>
  <si>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</si>
  <si>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</si>
  <si>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</si>
  <si>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</si>
  <si>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</si>
  <si>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</si>
  <si>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</si>
  <si>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</si>
  <si>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</si>
  <si>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</si>
  <si>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</si>
  <si>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</si>
  <si>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</si>
  <si>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</si>
  <si>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</si>
  <si>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</si>
  <si>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</si>
  <si>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</si>
  <si>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</si>
  <si>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</si>
  <si>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</si>
  <si>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</si>
  <si>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</si>
  <si>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</si>
  <si>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</si>
  <si>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</si>
  <si>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</si>
  <si>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</si>
  <si>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</si>
  <si>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</si>
  <si>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</si>
  <si>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</si>
  <si>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</si>
  <si>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</si>
  <si>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</si>
  <si>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</si>
  <si>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</si>
  <si>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</si>
  <si>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</si>
  <si>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</si>
  <si>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</si>
  <si>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</si>
  <si>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</si>
  <si>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</si>
  <si>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</si>
  <si>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</si>
  <si>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</si>
  <si>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</si>
  <si>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</si>
  <si>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</si>
  <si>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</si>
  <si>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</si>
  <si>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</si>
  <si>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</si>
  <si>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</si>
  <si>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</si>
  <si>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</si>
  <si>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</si>
  <si>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</si>
  <si>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</si>
  <si>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</si>
  <si>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</si>
  <si>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</si>
  <si>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</si>
  <si>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</si>
  <si>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</si>
  <si>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</si>
  <si>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</si>
  <si>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</si>
  <si>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</si>
  <si>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</si>
  <si>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</si>
  <si>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</si>
  <si>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</si>
  <si>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</si>
  <si>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</si>
  <si>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</si>
  <si>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</si>
  <si>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</si>
  <si>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</si>
  <si>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</si>
  <si>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</si>
  <si>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</si>
  <si>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</si>
  <si>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</si>
  <si>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</si>
  <si>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</si>
  <si>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</si>
  <si>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</si>
  <si>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</si>
  <si>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</si>
  <si>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</si>
  <si>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</si>
  <si>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</si>
  <si>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</si>
  <si>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</si>
  <si>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</si>
  <si>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</si>
  <si>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</si>
  <si>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</si>
  <si>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</si>
  <si>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</si>
  <si>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</si>
  <si>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</si>
  <si>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</si>
  <si>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</si>
  <si>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</si>
  <si>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</si>
  <si>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</si>
  <si>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</si>
  <si>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</si>
  <si>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</si>
  <si>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</si>
  <si>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</si>
  <si>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</si>
  <si>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</si>
  <si>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</si>
  <si>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</si>
  <si>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</si>
  <si>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</si>
  <si>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</si>
  <si>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</si>
  <si>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</si>
  <si>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</si>
  <si>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</si>
  <si>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</si>
  <si>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</si>
  <si>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</si>
  <si>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</si>
  <si>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</si>
  <si>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</si>
  <si>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</si>
  <si>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</si>
  <si>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</si>
  <si>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</si>
  <si>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</si>
  <si>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</si>
  <si>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</si>
  <si>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</si>
  <si>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</si>
  <si>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</si>
  <si>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</si>
  <si>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</si>
  <si>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</si>
  <si>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</si>
  <si>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</si>
  <si>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</si>
  <si>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</si>
  <si>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</si>
  <si>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</si>
  <si>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</si>
  <si>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</si>
  <si>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</si>
  <si>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</si>
  <si>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</si>
  <si>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</si>
  <si>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</si>
  <si>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</si>
  <si>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</si>
  <si>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</si>
  <si>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</si>
  <si>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</si>
  <si>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</si>
  <si>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</si>
  <si>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</si>
  <si>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</si>
  <si>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</si>
  <si>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</si>
  <si>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</si>
  <si>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</si>
  <si>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</si>
  <si>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</si>
  <si>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</si>
  <si>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</si>
  <si>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</si>
  <si>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</si>
  <si>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</si>
  <si>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</si>
  <si>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</si>
  <si>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</si>
  <si>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</si>
  <si>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</si>
  <si>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</si>
  <si>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</si>
  <si>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</si>
  <si>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</si>
  <si>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</si>
  <si>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</si>
  <si>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</si>
  <si>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</si>
  <si>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</si>
  <si>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</si>
  <si>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</si>
  <si>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</si>
  <si>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</si>
  <si>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</si>
  <si>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</si>
  <si>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</si>
  <si>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</si>
  <si>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</si>
  <si>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</si>
  <si>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</si>
  <si>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</si>
  <si>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</si>
  <si>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</si>
  <si>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</si>
  <si>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</si>
  <si>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</si>
  <si>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</si>
  <si>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</si>
  <si>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</si>
  <si>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</si>
  <si>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</si>
  <si>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</si>
  <si>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</si>
  <si>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</si>
  <si>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</si>
  <si>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</si>
  <si>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</si>
  <si>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</si>
  <si>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</si>
  <si>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</si>
  <si>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</si>
  <si>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</si>
  <si>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</si>
  <si>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</si>
  <si>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</si>
  <si>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</si>
  <si>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</si>
  <si>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</si>
  <si>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</si>
  <si>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</si>
  <si>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</si>
  <si>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</si>
  <si>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</si>
  <si>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</si>
  <si>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</si>
  <si>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</si>
  <si>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</si>
  <si>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</si>
  <si>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</si>
  <si>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</si>
  <si>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</si>
  <si>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</si>
  <si>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</si>
  <si>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</si>
  <si>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</si>
  <si>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</si>
  <si>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</si>
  <si>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</si>
  <si>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</si>
  <si>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</si>
  <si>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</si>
  <si>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</si>
  <si>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</si>
  <si>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</si>
  <si>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</si>
  <si>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</si>
  <si>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</si>
  <si>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</si>
  <si>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</si>
  <si>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</si>
  <si>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</si>
  <si>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</si>
  <si>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</si>
  <si>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</si>
  <si>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</si>
  <si>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</si>
  <si>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</si>
  <si>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</si>
  <si>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</si>
  <si>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</si>
  <si>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</si>
  <si>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</si>
  <si>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</si>
  <si>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</si>
  <si>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</si>
  <si>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</si>
  <si>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</si>
  <si>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</si>
  <si>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</si>
  <si>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</si>
  <si>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</si>
  <si>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</si>
  <si>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</si>
  <si>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</si>
  <si>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</si>
  <si>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</si>
  <si>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</si>
  <si>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</si>
  <si>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</si>
  <si>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</si>
  <si>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</si>
  <si>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</si>
  <si>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</si>
  <si>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</si>
  <si>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</si>
  <si>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</si>
  <si>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</si>
  <si>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</si>
  <si>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</si>
  <si>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</si>
  <si>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</si>
  <si>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</si>
  <si>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</si>
  <si>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</si>
  <si>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</si>
  <si>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</si>
  <si>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</si>
  <si>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</si>
  <si>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</si>
  <si>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</si>
  <si>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</si>
  <si>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</si>
  <si>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</si>
  <si>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</si>
  <si>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</si>
  <si>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</si>
  <si>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</si>
  <si>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</si>
  <si>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</si>
  <si>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</si>
  <si>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</si>
  <si>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</si>
  <si>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</si>
  <si>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</si>
  <si>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</si>
  <si>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</si>
  <si>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</si>
  <si>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</si>
  <si>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</si>
  <si>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</si>
  <si>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</si>
  <si>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</si>
  <si>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</si>
  <si>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</si>
  <si>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</si>
  <si>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</si>
  <si>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</si>
  <si>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</si>
  <si>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</si>
  <si>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</si>
  <si>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</si>
  <si>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</si>
  <si>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</si>
  <si>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</si>
  <si>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</si>
  <si>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</si>
  <si>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</si>
  <si>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</si>
  <si>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</si>
  <si>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</si>
  <si>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</si>
  <si>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</si>
  <si>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</si>
  <si>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</si>
  <si>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</si>
  <si>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</si>
  <si>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</si>
  <si>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</si>
  <si>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</si>
  <si>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</si>
  <si>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</si>
  <si>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</si>
  <si>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</si>
  <si>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</si>
  <si>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</si>
  <si>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</si>
  <si>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</si>
  <si>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</si>
  <si>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</si>
  <si>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</si>
  <si>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</si>
  <si>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</si>
  <si>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</si>
  <si>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</si>
  <si>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</si>
  <si>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</si>
  <si>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</si>
  <si>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</si>
  <si>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</si>
  <si>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</si>
  <si>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</si>
  <si>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</si>
  <si>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</si>
  <si>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</si>
  <si>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</si>
  <si>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</si>
  <si>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</si>
  <si>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</si>
  <si>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</si>
  <si>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</si>
  <si>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</si>
  <si>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</si>
  <si>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</si>
  <si>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</si>
  <si>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</si>
  <si>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</si>
  <si>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</si>
  <si>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</si>
  <si>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</si>
  <si>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</si>
  <si>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</si>
  <si>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</si>
  <si>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</si>
  <si>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</si>
  <si>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</si>
  <si>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</si>
  <si>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</si>
  <si>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</si>
  <si>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</si>
  <si>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</si>
  <si>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</si>
  <si>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</si>
  <si>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</si>
  <si>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</si>
  <si>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</si>
  <si>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</si>
  <si>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</si>
  <si>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</si>
  <si>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</si>
  <si>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</si>
  <si>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</si>
  <si>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</si>
  <si>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</si>
  <si>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</si>
  <si>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</si>
  <si>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</si>
  <si>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</si>
  <si>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</si>
  <si>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</si>
  <si>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</si>
  <si>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</si>
  <si>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</si>
  <si>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</si>
  <si>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</si>
  <si>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</si>
  <si>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</si>
  <si>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</si>
  <si>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</si>
  <si>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</si>
  <si>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</si>
  <si>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</si>
  <si>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</si>
  <si>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</si>
  <si>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</si>
  <si>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</si>
  <si>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</si>
  <si>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</si>
  <si>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</si>
  <si>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</si>
  <si>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</si>
  <si>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</si>
  <si>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</si>
  <si>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</si>
  <si>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</si>
  <si>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</si>
  <si>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</si>
  <si>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</si>
  <si>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</si>
  <si>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</si>
  <si>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</si>
  <si>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</si>
  <si>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</si>
  <si>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</si>
  <si>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</si>
  <si>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</si>
  <si>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</si>
  <si>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</si>
  <si>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</si>
  <si>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</si>
  <si>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</si>
  <si>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</si>
  <si>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</si>
  <si>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</si>
  <si>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</si>
  <si>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</si>
  <si>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</si>
  <si>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</si>
  <si>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</si>
  <si>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</si>
  <si>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</si>
  <si>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</si>
  <si>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</si>
  <si>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</si>
  <si>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</si>
  <si>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</si>
  <si>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</si>
  <si>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</si>
  <si>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</si>
  <si>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</si>
  <si>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</si>
  <si>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</si>
  <si>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</si>
  <si>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</si>
  <si>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</si>
  <si>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</si>
  <si>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</si>
  <si>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</si>
  <si>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</si>
  <si>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</si>
  <si>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</si>
  <si>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</si>
  <si>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</si>
  <si>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</si>
  <si>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</si>
  <si>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</si>
  <si>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</si>
  <si>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</si>
  <si>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</si>
  <si>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</si>
  <si>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</si>
  <si>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</si>
  <si>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</si>
  <si>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</si>
  <si>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</si>
  <si>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</si>
  <si>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</si>
  <si>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</si>
  <si>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</si>
  <si>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</si>
  <si>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</si>
  <si>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</si>
  <si>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</si>
  <si>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</si>
  <si>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</si>
  <si>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</si>
  <si>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</si>
  <si>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</si>
  <si>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</si>
  <si>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</si>
  <si>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</si>
  <si>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</si>
  <si>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</si>
  <si>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</si>
  <si>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</si>
  <si>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</si>
  <si>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</si>
  <si>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</si>
  <si>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</si>
  <si>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</si>
  <si>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</si>
  <si>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</si>
  <si>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</si>
  <si>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</si>
  <si>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</si>
  <si>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</si>
  <si>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</si>
  <si>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</si>
  <si>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</si>
  <si>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</si>
  <si>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</si>
  <si>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</si>
  <si>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</si>
  <si>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</si>
  <si>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</si>
  <si>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</si>
  <si>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</si>
  <si>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</si>
  <si>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</si>
  <si>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</si>
  <si>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</si>
  <si>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</si>
  <si>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</si>
  <si>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</si>
  <si>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</si>
  <si>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</si>
  <si>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</si>
  <si>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</si>
  <si>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</si>
  <si>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</si>
  <si>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</si>
  <si>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</si>
  <si>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</si>
  <si>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</si>
  <si>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</si>
  <si>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</si>
  <si>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</si>
  <si>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</si>
  <si>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</si>
  <si>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</si>
  <si>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</si>
  <si>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</si>
  <si>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</si>
  <si>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</si>
  <si>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</si>
  <si>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</si>
  <si>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</si>
  <si>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</si>
  <si>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</si>
  <si>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</si>
  <si>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</si>
  <si>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</si>
  <si>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</si>
  <si>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</si>
  <si>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</si>
  <si>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</si>
  <si>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</si>
  <si>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</si>
  <si>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</si>
  <si>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</si>
  <si>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</si>
  <si>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</si>
  <si>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</si>
  <si>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</si>
  <si>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</si>
  <si>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</si>
  <si>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</si>
  <si>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</si>
  <si>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</si>
  <si>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</si>
  <si>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</si>
  <si>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</si>
  <si>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</si>
  <si>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</si>
  <si>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</si>
  <si>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</si>
  <si>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</si>
  <si>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</si>
  <si>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</si>
  <si>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</si>
  <si>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</si>
  <si>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</si>
  <si>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</si>
  <si>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</si>
  <si>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</si>
  <si>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</si>
  <si>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</si>
  <si>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</si>
  <si>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</si>
  <si>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</si>
  <si>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</si>
  <si>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</si>
  <si>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</si>
  <si>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</si>
  <si>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</si>
  <si>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</si>
  <si>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</si>
  <si>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</si>
  <si>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</si>
  <si>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</si>
  <si>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</si>
  <si>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</si>
  <si>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</si>
  <si>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</si>
  <si>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</si>
  <si>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</si>
  <si>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</si>
  <si>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</si>
  <si>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</si>
  <si>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</si>
  <si>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</si>
  <si>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</si>
  <si>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</si>
  <si>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</si>
  <si>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</si>
  <si>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</si>
  <si>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</si>
  <si>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</si>
  <si>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</si>
  <si>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</si>
  <si>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</si>
  <si>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</si>
  <si>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</si>
  <si>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</si>
  <si>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</si>
  <si>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</si>
  <si>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</si>
  <si>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</si>
  <si>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</si>
  <si>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</si>
  <si>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</si>
  <si>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</si>
  <si>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</si>
  <si>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</si>
  <si>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</si>
  <si>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</si>
  <si>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</si>
  <si>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</si>
  <si>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</si>
  <si>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</si>
  <si>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</si>
  <si>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</si>
  <si>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</si>
  <si>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</si>
  <si>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</si>
  <si>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</si>
  <si>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</si>
  <si>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</si>
  <si>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</si>
  <si>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</si>
  <si>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</si>
  <si>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</si>
  <si>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</si>
  <si>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</si>
  <si>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</si>
  <si>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</si>
  <si>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</si>
  <si>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</si>
  <si>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</si>
  <si>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</si>
  <si>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</si>
  <si>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</si>
  <si>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</si>
  <si>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</si>
  <si>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</si>
  <si>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</si>
  <si>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</si>
  <si>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</si>
  <si>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</si>
  <si>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</si>
  <si>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</si>
  <si>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</si>
  <si>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</si>
  <si>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</si>
  <si>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</si>
  <si>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</si>
  <si>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</si>
  <si>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</si>
  <si>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</si>
  <si>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</si>
  <si>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</si>
  <si>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</si>
  <si>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</si>
  <si>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</si>
  <si>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</si>
  <si>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</si>
  <si>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</si>
  <si>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</si>
  <si>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</si>
  <si>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</si>
  <si>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</si>
  <si>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</si>
  <si>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</si>
  <si>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</si>
  <si>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</si>
  <si>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</si>
  <si>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</si>
  <si>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</si>
  <si>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</si>
  <si>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</si>
  <si>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</si>
  <si>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</si>
  <si>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</si>
  <si>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</si>
  <si>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</si>
  <si>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</si>
  <si>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</si>
  <si>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</si>
  <si>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</si>
  <si>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</si>
  <si>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</si>
  <si>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</si>
  <si>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</si>
  <si>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</si>
  <si>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</si>
  <si>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</si>
  <si>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</si>
  <si>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</si>
  <si>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</si>
  <si>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</si>
  <si>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</si>
  <si>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</si>
  <si>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</si>
  <si>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</si>
  <si>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</si>
  <si>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</si>
  <si>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</si>
  <si>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</si>
  <si>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</si>
  <si>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</si>
  <si>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</si>
  <si>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</si>
  <si>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</si>
  <si>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</si>
  <si>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</si>
  <si>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</si>
  <si>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</si>
  <si>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</si>
  <si>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</si>
  <si>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</si>
  <si>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</si>
  <si>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</si>
  <si>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</si>
  <si>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</si>
  <si>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</si>
  <si>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</si>
  <si>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</si>
  <si>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</si>
  <si>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</si>
  <si>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</si>
  <si>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</si>
  <si>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</si>
  <si>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</si>
  <si>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</si>
  <si>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</si>
  <si>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</si>
  <si>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</si>
  <si>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</si>
  <si>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</si>
  <si>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</si>
  <si>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</si>
  <si>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</si>
  <si>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</si>
  <si>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</si>
  <si>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</si>
  <si>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</si>
  <si>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</si>
  <si>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</si>
  <si>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</si>
  <si>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</si>
  <si>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</si>
  <si>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</si>
  <si>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</si>
  <si>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</si>
  <si>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</si>
  <si>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</si>
  <si>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</si>
  <si>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</si>
  <si>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</si>
  <si>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</si>
  <si>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</si>
  <si>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</si>
  <si>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</si>
  <si>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</si>
  <si>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</si>
  <si>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</si>
  <si>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</si>
  <si>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</si>
  <si>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</si>
  <si>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</si>
  <si>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</si>
  <si>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</si>
  <si>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</si>
  <si>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</si>
  <si>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</si>
  <si>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</si>
  <si>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</si>
  <si>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</si>
  <si>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</si>
  <si>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</si>
  <si>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</si>
  <si>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</si>
  <si>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</si>
  <si>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</si>
  <si>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</si>
  <si>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</si>
  <si>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</si>
  <si>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</si>
  <si>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</si>
  <si>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</si>
  <si>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</si>
  <si>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</si>
  <si>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</si>
  <si>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</si>
  <si>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</si>
  <si>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</si>
  <si>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</si>
  <si>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</si>
  <si>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</si>
  <si>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</si>
  <si>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</si>
  <si>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</si>
  <si>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</si>
  <si>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</si>
  <si>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</si>
  <si>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</si>
  <si>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</si>
  <si>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</si>
  <si>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</si>
  <si>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</si>
  <si>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</si>
  <si>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</si>
  <si>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</si>
  <si>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</si>
  <si>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</si>
  <si>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</si>
  <si>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</si>
  <si>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</si>
  <si>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</si>
  <si>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</si>
  <si>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</si>
  <si>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</si>
  <si>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</si>
  <si>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</si>
  <si>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</si>
  <si>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</si>
  <si>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</si>
  <si>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</si>
  <si>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</si>
  <si>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</si>
  <si>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</si>
  <si>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</si>
  <si>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</si>
  <si>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</si>
  <si>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</si>
  <si>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</si>
  <si>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</si>
  <si>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</si>
  <si>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</si>
  <si>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</si>
  <si>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</si>
  <si>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</si>
  <si>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</si>
  <si>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</si>
  <si>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</si>
  <si>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</si>
  <si>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</si>
  <si>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</si>
  <si>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</si>
  <si>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</si>
  <si>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</si>
  <si>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</si>
  <si>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</si>
  <si>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</si>
  <si>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</si>
  <si>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</si>
  <si>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</si>
  <si>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</si>
  <si>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</si>
  <si>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</si>
  <si>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</si>
  <si>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</si>
  <si>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</si>
  <si>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</si>
  <si>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</si>
  <si>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</si>
  <si>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</si>
  <si>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</si>
  <si>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</si>
  <si>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</si>
  <si>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</si>
  <si>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</si>
  <si>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</si>
  <si>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</si>
  <si>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</si>
  <si>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</si>
  <si>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</si>
  <si>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</si>
  <si>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</si>
  <si>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</si>
  <si>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</si>
  <si>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</si>
  <si>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</si>
  <si>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</si>
  <si>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</si>
  <si>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</si>
  <si>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</si>
  <si>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</si>
  <si>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</si>
  <si>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</si>
  <si>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</si>
  <si>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</si>
  <si>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</si>
  <si>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</si>
  <si>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</si>
  <si>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</si>
  <si>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</si>
  <si>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</si>
  <si>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</si>
  <si>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</si>
  <si>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</si>
  <si>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</si>
  <si>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</si>
  <si>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</si>
  <si>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</si>
  <si>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</si>
  <si>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</si>
  <si>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</si>
  <si>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</si>
  <si>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</si>
  <si>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</si>
  <si>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</si>
  <si>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</si>
  <si>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</si>
  <si>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</si>
  <si>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</si>
  <si>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</si>
  <si>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</si>
  <si>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</si>
  <si>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</si>
  <si>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</si>
  <si>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</si>
  <si>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</si>
  <si>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</si>
  <si>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</si>
  <si>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</si>
  <si>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</si>
  <si>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</si>
  <si>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</si>
  <si>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</si>
  <si>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</si>
  <si>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</si>
  <si>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</si>
  <si>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</si>
  <si>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</si>
  <si>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</si>
  <si>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</si>
  <si>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</si>
  <si>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</si>
  <si>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</si>
  <si>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</si>
  <si>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</si>
  <si>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</si>
  <si>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</si>
  <si>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</si>
  <si>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</si>
  <si>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</si>
  <si>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</si>
  <si>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</si>
  <si>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</si>
  <si>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</si>
  <si>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</si>
  <si>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</si>
  <si>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</si>
  <si>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</si>
  <si>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</si>
  <si>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</si>
  <si>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</si>
  <si>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</si>
  <si>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</si>
  <si>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</si>
  <si>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</si>
  <si>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</si>
  <si>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</si>
  <si>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</si>
  <si>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</si>
  <si>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</si>
  <si>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</si>
  <si>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</si>
  <si>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</si>
  <si>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</si>
  <si>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</si>
  <si>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</si>
  <si>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</si>
  <si>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</si>
  <si>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</si>
  <si>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</si>
  <si>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</si>
  <si>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</si>
  <si>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</si>
  <si>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</si>
  <si>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</si>
  <si>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</si>
  <si>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</si>
  <si>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</si>
  <si>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</si>
  <si>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</si>
  <si>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</si>
  <si>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</si>
  <si>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</si>
  <si>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</si>
  <si>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</si>
  <si>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</si>
  <si>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</si>
  <si>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</si>
  <si>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</si>
  <si>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</si>
  <si>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</si>
  <si>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</si>
  <si>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</si>
  <si>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</si>
  <si>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</si>
  <si>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</si>
  <si>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</si>
  <si>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</si>
  <si>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</si>
  <si>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</si>
  <si>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</si>
  <si>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</si>
  <si>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</si>
  <si>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</si>
  <si>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</si>
  <si>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</si>
  <si>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</si>
  <si>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</si>
  <si>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</si>
  <si>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</si>
  <si>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</si>
  <si>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</si>
  <si>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</si>
  <si>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</si>
  <si>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</si>
  <si>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</si>
  <si>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</si>
  <si>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</si>
  <si>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</si>
  <si>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</si>
  <si>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</si>
  <si>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</si>
  <si>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</si>
  <si>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</si>
  <si>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</si>
  <si>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</si>
  <si>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</si>
  <si>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</si>
  <si>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</si>
  <si>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</si>
  <si>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</si>
  <si>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</si>
  <si>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</si>
  <si>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</si>
  <si>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</si>
  <si>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</si>
  <si>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</si>
  <si>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</si>
  <si>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</si>
  <si>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</si>
  <si>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</si>
  <si>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</si>
  <si>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</si>
  <si>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</si>
  <si>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</si>
  <si>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</si>
  <si>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</si>
  <si>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</si>
  <si>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</si>
  <si>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</si>
  <si>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</si>
  <si>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</si>
  <si>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</si>
  <si>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</si>
  <si>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</si>
  <si>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</si>
  <si>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</si>
  <si>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</si>
  <si>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</si>
  <si>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</si>
  <si>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</si>
  <si>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</si>
  <si>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</si>
  <si>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</si>
  <si>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</si>
  <si>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</si>
  <si>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</si>
  <si>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</si>
  <si>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</si>
  <si>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</si>
  <si>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</si>
  <si>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</si>
  <si>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</si>
  <si>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</si>
  <si>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</si>
  <si>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</si>
  <si>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</si>
  <si>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</si>
  <si>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</si>
  <si>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</si>
  <si>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</si>
  <si>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</si>
  <si>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</si>
  <si>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</si>
  <si>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</si>
  <si>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</si>
  <si>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</si>
  <si>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</si>
  <si>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</si>
  <si>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</si>
  <si>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</si>
  <si>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</si>
  <si>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</si>
  <si>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</si>
  <si>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</si>
  <si>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</si>
  <si>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</si>
  <si>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</si>
  <si>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</si>
  <si>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</si>
  <si>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</si>
  <si>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</si>
  <si>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</si>
  <si>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</si>
  <si>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</si>
  <si>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</si>
  <si>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</si>
  <si>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</si>
  <si>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</si>
  <si>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</si>
  <si>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</si>
  <si>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</si>
  <si>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</si>
  <si>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</si>
  <si>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</si>
  <si>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</si>
  <si>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</si>
  <si>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</si>
  <si>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</si>
  <si>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</si>
  <si>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</si>
  <si>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</si>
  <si>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</si>
  <si>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</si>
  <si>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</si>
  <si>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</si>
  <si>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</si>
  <si>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</si>
  <si>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</si>
  <si>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</si>
  <si>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</si>
  <si>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</si>
  <si>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</si>
  <si>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</si>
  <si>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</si>
  <si>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</si>
  <si>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</si>
  <si>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</si>
  <si>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</si>
  <si>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</si>
  <si>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</si>
  <si>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</si>
  <si>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</si>
  <si>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</si>
  <si>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</si>
  <si>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</si>
  <si>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</si>
  <si>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</si>
  <si>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</si>
  <si>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</si>
  <si>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</si>
  <si>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</si>
  <si>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</si>
  <si>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</si>
  <si>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</si>
  <si>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</si>
  <si>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</si>
  <si>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</si>
  <si>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</si>
  <si>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</si>
  <si>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</si>
  <si>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</si>
  <si>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</si>
  <si>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</si>
  <si>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</si>
  <si>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</si>
  <si>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</si>
  <si>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</si>
  <si>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</si>
  <si>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</si>
  <si>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</si>
  <si>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</si>
  <si>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</si>
  <si>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</si>
  <si>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</si>
  <si>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</si>
  <si>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</si>
  <si>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</si>
  <si>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</si>
  <si>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</si>
  <si>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</si>
  <si>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</si>
  <si>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</si>
  <si>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</si>
  <si>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</si>
  <si>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</si>
  <si>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</si>
  <si>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</si>
  <si>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</si>
  <si>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</si>
  <si>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</si>
  <si>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</si>
  <si>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</si>
  <si>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</si>
  <si>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</si>
  <si>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</si>
  <si>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</si>
  <si>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</si>
  <si>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</si>
  <si>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</si>
  <si>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</si>
  <si>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</si>
  <si>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</si>
  <si>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</si>
  <si>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</si>
  <si>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</si>
  <si>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</si>
  <si>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</si>
  <si>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</si>
  <si>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</si>
  <si>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</si>
  <si>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</si>
  <si>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</si>
  <si>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</si>
  <si>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</si>
  <si>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</si>
  <si>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</si>
  <si>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</si>
  <si>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</si>
  <si>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</si>
  <si>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</si>
  <si>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</si>
  <si>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</si>
  <si>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</si>
  <si>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</si>
  <si>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</si>
  <si>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</si>
  <si>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</si>
  <si>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</si>
  <si>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</si>
  <si>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</si>
  <si>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</si>
  <si>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</si>
  <si>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</si>
  <si>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</si>
  <si>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</si>
  <si>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</si>
  <si>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</si>
  <si>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</si>
  <si>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</si>
  <si>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</si>
  <si>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</si>
  <si>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</si>
  <si>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</si>
  <si>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</si>
  <si>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</si>
  <si>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</si>
  <si>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</si>
  <si>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</si>
  <si>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</si>
  <si>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</si>
  <si>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</si>
  <si>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</si>
  <si>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</si>
  <si>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</si>
  <si>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</si>
  <si>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</si>
  <si>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</si>
  <si>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</si>
  <si>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</si>
  <si>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</si>
  <si>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</si>
  <si>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</si>
  <si>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</si>
  <si>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</si>
  <si>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</si>
  <si>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</si>
  <si>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</si>
  <si>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</si>
  <si>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</si>
  <si>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</si>
  <si>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</si>
  <si>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</si>
  <si>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</si>
  <si>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</si>
  <si>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</si>
  <si>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</si>
  <si>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</si>
  <si>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</si>
  <si>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</si>
  <si>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</si>
  <si>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</si>
  <si>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</si>
  <si>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</si>
  <si>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</si>
  <si>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</si>
  <si>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</si>
  <si>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</si>
  <si>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</si>
  <si>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</si>
  <si>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</si>
  <si>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</si>
  <si>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</si>
  <si>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</si>
  <si>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</si>
  <si>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</si>
  <si>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</si>
  <si>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</si>
  <si>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</si>
  <si>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</si>
  <si>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</si>
  <si>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</si>
  <si>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</si>
  <si>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</si>
  <si>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</si>
  <si>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</si>
  <si>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</si>
  <si>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</si>
  <si>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</si>
  <si>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</si>
  <si>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</si>
  <si>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</si>
  <si>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</si>
  <si>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</si>
  <si>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</si>
  <si>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</si>
  <si>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</si>
  <si>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</si>
  <si>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</si>
  <si>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</si>
  <si>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</si>
  <si>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</si>
  <si>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</si>
  <si>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</si>
  <si>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</si>
  <si>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</si>
  <si>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</si>
  <si>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</si>
  <si>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</si>
  <si>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</si>
  <si>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</si>
  <si>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</si>
  <si>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</si>
  <si>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</si>
  <si>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</si>
  <si>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</si>
  <si>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</si>
  <si>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</si>
  <si>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</si>
  <si>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</si>
  <si>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</si>
  <si>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</si>
  <si>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</si>
  <si>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</si>
  <si>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</si>
  <si>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</si>
  <si>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</si>
  <si>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</si>
  <si>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</si>
  <si>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</si>
  <si>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</si>
  <si>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</si>
  <si>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</si>
  <si>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</si>
  <si>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</si>
  <si>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</si>
  <si>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</si>
  <si>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</si>
  <si>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</si>
  <si>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</si>
  <si>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</si>
  <si>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</si>
  <si>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</si>
  <si>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</si>
  <si>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</si>
  <si>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</si>
  <si>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</si>
  <si>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</si>
  <si>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</si>
  <si>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</si>
  <si>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</si>
  <si>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</si>
  <si>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</si>
  <si>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</si>
  <si>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</si>
  <si>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</si>
  <si>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</si>
  <si>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</si>
  <si>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</si>
  <si>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</si>
  <si>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</si>
  <si>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</si>
  <si>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</si>
  <si>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</si>
  <si>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</si>
  <si>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</si>
  <si>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</si>
  <si>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</si>
  <si>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</si>
  <si>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</si>
  <si>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</si>
  <si>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</si>
  <si>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</si>
  <si>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</si>
  <si>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</si>
  <si>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</si>
  <si>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</si>
  <si>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</si>
  <si>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</si>
  <si>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</si>
  <si>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</si>
  <si>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</si>
  <si>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</si>
  <si>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</si>
  <si>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</si>
  <si>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</si>
  <si>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</si>
  <si>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</si>
  <si>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</si>
  <si>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</si>
  <si>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</si>
  <si>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</si>
  <si>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</si>
  <si>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</si>
  <si>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</si>
  <si>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</si>
  <si>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</si>
  <si>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</si>
  <si>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</si>
  <si>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</si>
  <si>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</si>
  <si>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</si>
  <si>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</si>
  <si>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</si>
  <si>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</si>
  <si>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</si>
  <si>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</si>
  <si>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</si>
  <si>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</si>
  <si>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</si>
  <si>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</si>
  <si>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</si>
  <si>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</si>
  <si>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</si>
  <si>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</si>
  <si>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</si>
  <si>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</si>
  <si>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</si>
  <si>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</si>
  <si>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</si>
  <si>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</si>
  <si>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</si>
  <si>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</si>
  <si>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</si>
  <si>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</si>
  <si>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</si>
  <si>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</si>
  <si>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</si>
  <si>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</si>
  <si>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</si>
  <si>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</si>
  <si>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</si>
  <si>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</si>
  <si>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</si>
  <si>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</si>
  <si>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</si>
  <si>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</si>
  <si>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</si>
  <si>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</si>
  <si>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</si>
  <si>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</si>
  <si>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</si>
  <si>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</si>
  <si>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</si>
  <si>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</si>
  <si>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</si>
  <si>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</si>
  <si>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</si>
  <si>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</si>
  <si>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</si>
  <si>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</si>
  <si>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</si>
  <si>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</si>
  <si>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</si>
  <si>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</si>
  <si>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</si>
  <si>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</si>
  <si>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</si>
  <si>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</si>
  <si>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</si>
  <si>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</si>
  <si>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</si>
  <si>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</si>
  <si>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</si>
  <si>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</si>
  <si>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</si>
  <si>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</si>
  <si>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</si>
  <si>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</si>
  <si>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</si>
  <si>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</si>
  <si>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</si>
  <si>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</si>
  <si>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</si>
  <si>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</si>
  <si>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</si>
  <si>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</si>
  <si>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</si>
  <si>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</si>
  <si>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</si>
  <si>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</si>
  <si>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</si>
  <si>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</si>
  <si>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</si>
  <si>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</si>
  <si>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</si>
  <si>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</si>
  <si>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</si>
  <si>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</si>
  <si>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</si>
  <si>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</si>
  <si>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</si>
  <si>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</si>
  <si>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</si>
  <si>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</si>
  <si>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</si>
  <si>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</si>
  <si>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</si>
  <si>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</si>
  <si>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</si>
  <si>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</si>
  <si>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</si>
  <si>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</si>
  <si>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</si>
  <si>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</si>
  <si>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</si>
  <si>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</si>
  <si>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</si>
  <si>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</si>
  <si>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</si>
  <si>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</si>
  <si>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</si>
  <si>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</si>
  <si>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</si>
  <si>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</si>
  <si>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</si>
  <si>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</si>
  <si>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</si>
  <si>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</si>
  <si>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</si>
  <si>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</si>
  <si>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</si>
  <si>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</si>
  <si>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</si>
  <si>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</si>
  <si>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</si>
  <si>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</si>
  <si>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</si>
  <si>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</si>
  <si>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</si>
  <si>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</si>
  <si>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</si>
  <si>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</si>
  <si>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</si>
  <si>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</si>
  <si>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</si>
  <si>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</si>
  <si>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</si>
  <si>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</si>
  <si>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</si>
  <si>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</si>
  <si>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</si>
  <si>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</si>
  <si>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</si>
  <si>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</si>
  <si>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</si>
  <si>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</si>
  <si>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</si>
  <si>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</si>
  <si>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</si>
  <si>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</si>
  <si>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</si>
  <si>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</si>
  <si>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</si>
  <si>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</si>
  <si>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</si>
  <si>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</si>
  <si>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</si>
  <si>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</si>
  <si>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</si>
  <si>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</si>
  <si>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</si>
  <si>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</si>
  <si>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</si>
  <si>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</si>
  <si>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</si>
  <si>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</si>
  <si>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</si>
  <si>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</si>
  <si>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</si>
  <si>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</si>
  <si>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</si>
  <si>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</si>
  <si>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</si>
  <si>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</si>
  <si>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</si>
  <si>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</si>
  <si>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</si>
  <si>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</si>
  <si>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</si>
  <si>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</si>
  <si>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</si>
  <si>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</si>
  <si>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</si>
  <si>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</si>
  <si>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</si>
  <si>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</si>
  <si>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</si>
  <si>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</si>
  <si>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</si>
  <si>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</si>
  <si>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</si>
  <si>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</si>
  <si>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</si>
  <si>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</si>
  <si>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</si>
  <si>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</si>
  <si>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</si>
  <si>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</si>
  <si>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</si>
  <si>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</si>
  <si>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</si>
  <si>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</si>
  <si>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</si>
  <si>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</si>
  <si>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</si>
  <si>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</si>
  <si>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</si>
  <si>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</si>
  <si>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</si>
  <si>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</si>
  <si>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</si>
  <si>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</si>
  <si>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</si>
  <si>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</si>
  <si>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</si>
  <si>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</si>
  <si>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</si>
  <si>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</si>
  <si>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</si>
  <si>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</si>
  <si>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</si>
  <si>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</si>
  <si>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</si>
  <si>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</si>
  <si>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</si>
  <si>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</si>
  <si>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</si>
  <si>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</si>
  <si>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</si>
  <si>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</si>
  <si>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</si>
  <si>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</si>
  <si>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</si>
  <si>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</si>
  <si>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</si>
  <si>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</si>
  <si>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</si>
  <si>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</si>
  <si>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</si>
  <si>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</si>
  <si>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</si>
  <si>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</si>
  <si>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</si>
  <si>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</si>
  <si>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</si>
  <si>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</si>
  <si>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</si>
  <si>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</si>
  <si>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</si>
  <si>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</si>
  <si>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</si>
  <si>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</si>
  <si>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</si>
  <si>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</si>
  <si>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</si>
  <si>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</si>
  <si>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</si>
  <si>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</si>
  <si>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</si>
  <si>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</si>
  <si>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</si>
  <si>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</si>
  <si>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</si>
  <si>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</si>
  <si>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</si>
  <si>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</si>
  <si>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</si>
  <si>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</si>
  <si>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</si>
  <si>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</si>
  <si>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</si>
  <si>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</si>
  <si>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</si>
  <si>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</si>
  <si>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</si>
  <si>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</si>
  <si>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</si>
  <si>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</si>
  <si>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</si>
  <si>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</si>
  <si>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</si>
  <si>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</si>
  <si>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</si>
  <si>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</si>
  <si>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</si>
  <si>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</si>
  <si>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</si>
  <si>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</si>
  <si>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</si>
  <si>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</si>
  <si>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</si>
  <si>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</si>
  <si>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</si>
  <si>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</si>
  <si>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</si>
  <si>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</si>
  <si>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</si>
  <si>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</si>
  <si>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</si>
  <si>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</si>
  <si>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</si>
  <si>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</si>
  <si>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</si>
  <si>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</si>
  <si>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</si>
  <si>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</si>
  <si>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</si>
  <si>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</si>
  <si>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</si>
  <si>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</si>
  <si>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</si>
  <si>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</si>
  <si>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</si>
  <si>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</si>
  <si>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</si>
  <si>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</si>
  <si>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</si>
  <si>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</si>
  <si>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</si>
  <si>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</si>
  <si>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</si>
  <si>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</si>
  <si>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</si>
  <si>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</si>
  <si>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</si>
  <si>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</si>
  <si>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</si>
  <si>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</si>
  <si>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</si>
  <si>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</si>
  <si>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</si>
  <si>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</si>
  <si>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</si>
  <si>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</si>
  <si>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</si>
  <si>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</si>
  <si>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</si>
  <si>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</si>
  <si>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</si>
  <si>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</si>
  <si>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</si>
  <si>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</si>
  <si>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</si>
  <si>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</si>
  <si>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</si>
  <si>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</si>
  <si>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</si>
  <si>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</si>
  <si>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</si>
  <si>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</si>
  <si>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</si>
  <si>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</si>
  <si>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</si>
  <si>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</si>
  <si>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</si>
  <si>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</si>
  <si>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</si>
  <si>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</si>
  <si>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</si>
  <si>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</si>
  <si>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</si>
  <si>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</si>
  <si>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</si>
  <si>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</si>
  <si>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</si>
  <si>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</si>
  <si>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</si>
  <si>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</si>
  <si>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</si>
  <si>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</si>
  <si>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</si>
  <si>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</si>
  <si>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</si>
  <si>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</si>
  <si>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</si>
  <si>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</si>
  <si>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</si>
  <si>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</si>
  <si>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</si>
  <si>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</si>
  <si>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</si>
  <si>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</si>
  <si>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</si>
  <si>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</si>
  <si>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</si>
  <si>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</si>
  <si>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</si>
  <si>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</si>
  <si>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</si>
  <si>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</si>
  <si>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</si>
  <si>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</si>
  <si>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</si>
  <si>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</si>
  <si>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</si>
  <si>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</si>
  <si>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</si>
  <si>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</si>
  <si>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</si>
  <si>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</si>
  <si>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</si>
  <si>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</si>
  <si>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</si>
  <si>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</si>
  <si>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</si>
  <si>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</si>
  <si>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</si>
  <si>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</si>
  <si>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</si>
  <si>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</si>
  <si>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</si>
  <si>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</si>
  <si>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</si>
  <si>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</si>
  <si>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</si>
  <si>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</si>
  <si>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</si>
  <si>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</si>
  <si>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</si>
  <si>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</si>
  <si>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</si>
  <si>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</si>
  <si>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</si>
  <si>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</si>
  <si>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</si>
  <si>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</si>
  <si>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</si>
  <si>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</si>
  <si>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</si>
  <si>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</si>
  <si>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</si>
  <si>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</si>
  <si>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</si>
  <si>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</si>
  <si>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</si>
  <si>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</si>
  <si>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</si>
  <si>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</si>
  <si>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</si>
  <si>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</si>
  <si>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</si>
  <si>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</si>
  <si>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</si>
  <si>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</si>
  <si>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</si>
  <si>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</si>
  <si>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</si>
  <si>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</si>
  <si>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</si>
  <si>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</si>
  <si>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</si>
  <si>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</si>
  <si>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</si>
  <si>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</si>
  <si>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</si>
  <si>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</si>
  <si>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</si>
  <si>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</si>
  <si>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</si>
  <si>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</si>
  <si>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</si>
  <si>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</si>
  <si>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</si>
  <si>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</si>
  <si>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</si>
  <si>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</si>
  <si>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</si>
  <si>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</si>
  <si>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</si>
  <si>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</si>
  <si>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</si>
  <si>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</si>
  <si>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</si>
  <si>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</si>
  <si>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</si>
  <si>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</si>
  <si>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</si>
  <si>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</si>
  <si>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</si>
  <si>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</si>
  <si>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</si>
  <si>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</si>
  <si>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</si>
  <si>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</si>
  <si>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</si>
  <si>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</si>
  <si>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</si>
  <si>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</si>
  <si>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</si>
  <si>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</si>
  <si>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</si>
  <si>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</si>
  <si>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</si>
  <si>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</si>
  <si>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</si>
  <si>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</si>
  <si>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</si>
  <si>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</si>
  <si>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</si>
  <si>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</si>
  <si>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</si>
  <si>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</si>
  <si>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</si>
  <si>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</si>
  <si>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</si>
  <si>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</si>
  <si>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</si>
  <si>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</si>
  <si>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</si>
  <si>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</si>
  <si>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</si>
  <si>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</si>
  <si>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</si>
  <si>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</si>
  <si>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</si>
  <si>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</si>
  <si>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</si>
  <si>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</si>
  <si>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</si>
  <si>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</si>
  <si>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</si>
  <si>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</si>
  <si>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</si>
  <si>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</si>
  <si>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</si>
  <si>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</si>
  <si>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</si>
  <si>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</si>
  <si>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</si>
  <si>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</si>
  <si>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</si>
  <si>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</si>
  <si>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</si>
  <si>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</si>
  <si>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</si>
  <si>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</si>
  <si>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</si>
  <si>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</si>
  <si>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</si>
  <si>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</si>
  <si>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</si>
  <si>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</si>
  <si>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</si>
  <si>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</si>
  <si>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</si>
  <si>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</si>
  <si>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</si>
  <si>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</si>
  <si>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</si>
  <si>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</si>
  <si>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</si>
  <si>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</si>
  <si>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</si>
  <si>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</si>
  <si>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</si>
  <si>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</si>
  <si>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</si>
  <si>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</si>
  <si>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</si>
  <si>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</si>
  <si>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</si>
  <si>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</si>
  <si>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</si>
  <si>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</si>
  <si>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</si>
  <si>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</si>
  <si>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</si>
  <si>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</si>
  <si>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</si>
  <si>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</si>
  <si>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</si>
  <si>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</si>
  <si>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</si>
  <si>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</si>
  <si>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</si>
  <si>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</si>
  <si>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</si>
  <si>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</si>
  <si>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</si>
  <si>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</si>
  <si>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</si>
  <si>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</si>
  <si>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</si>
  <si>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</si>
  <si>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</si>
  <si>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</si>
  <si>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</si>
  <si>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</si>
  <si>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</si>
  <si>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</si>
  <si>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</si>
  <si>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</si>
  <si>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</si>
  <si>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</si>
  <si>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</si>
  <si>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</si>
  <si>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</si>
  <si>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</si>
  <si>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</si>
  <si>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</si>
  <si>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</si>
  <si>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</si>
  <si>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</si>
  <si>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</si>
  <si>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</si>
  <si>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</si>
  <si>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</si>
  <si>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</si>
  <si>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</si>
  <si>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</si>
  <si>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</si>
  <si>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</si>
  <si>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</si>
  <si>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</si>
  <si>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</si>
  <si>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</si>
  <si>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</si>
  <si>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</si>
  <si>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</si>
  <si>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</si>
  <si>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</si>
  <si>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</si>
  <si>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</si>
  <si>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</si>
  <si>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</si>
  <si>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</si>
  <si>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</si>
  <si>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</si>
  <si>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</si>
  <si>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</si>
  <si>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</si>
  <si>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</si>
  <si>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</si>
  <si>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</si>
  <si>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</si>
  <si>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</si>
  <si>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</si>
  <si>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</si>
  <si>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</si>
  <si>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</si>
  <si>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</si>
  <si>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</si>
  <si>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</si>
  <si>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</si>
  <si>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</si>
  <si>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</si>
  <si>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</si>
  <si>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</si>
  <si>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</si>
  <si>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</si>
  <si>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</si>
  <si>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</si>
  <si>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</si>
  <si>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</si>
  <si>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</si>
  <si>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</si>
  <si>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</si>
  <si>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</si>
  <si>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</si>
  <si>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</si>
  <si>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</si>
  <si>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</si>
  <si>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</si>
  <si>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</si>
  <si>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</si>
  <si>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</si>
  <si>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</si>
  <si>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</si>
  <si>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</si>
  <si>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</si>
  <si>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</si>
  <si>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</si>
  <si>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</si>
  <si>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</si>
  <si>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</si>
  <si>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</si>
  <si>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</si>
  <si>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</si>
  <si>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</si>
  <si>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</si>
  <si>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</si>
  <si>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</si>
  <si>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</si>
  <si>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</si>
  <si>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</si>
  <si>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</si>
  <si>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</si>
  <si>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</si>
  <si>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</si>
  <si>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</si>
  <si>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</si>
  <si>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</si>
  <si>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</si>
  <si>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</si>
  <si>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</si>
  <si>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</si>
  <si>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</si>
  <si>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</si>
  <si>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</si>
  <si>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</si>
  <si>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</si>
  <si>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</si>
  <si>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</si>
  <si>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</si>
  <si>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</si>
  <si>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</si>
  <si>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</si>
  <si>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</si>
  <si>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</si>
  <si>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</si>
  <si>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</si>
  <si>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</si>
  <si>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</si>
  <si>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</si>
  <si>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</si>
  <si>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</si>
  <si>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</si>
  <si>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</si>
  <si>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</si>
  <si>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</si>
  <si>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</si>
  <si>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</si>
  <si>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</si>
  <si>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</si>
  <si>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</si>
  <si>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</si>
  <si>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</si>
  <si>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</si>
  <si>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</si>
  <si>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</si>
  <si>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</si>
  <si>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</si>
  <si>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</si>
  <si>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</si>
  <si>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</si>
  <si>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</si>
  <si>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</si>
  <si>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</si>
  <si>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</si>
  <si>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</si>
  <si>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</si>
  <si>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</si>
  <si>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</si>
  <si>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</si>
  <si>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</si>
  <si>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</si>
  <si>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</si>
  <si>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</si>
  <si>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</si>
  <si>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</si>
  <si>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</si>
  <si>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</si>
  <si>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</si>
  <si>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</si>
  <si>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</si>
  <si>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</si>
  <si>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</si>
  <si>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</si>
  <si>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</si>
  <si>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</si>
  <si>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</si>
  <si>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</si>
  <si>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</si>
  <si>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</si>
  <si>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</si>
  <si>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</si>
  <si>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</si>
  <si>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</si>
  <si>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</si>
  <si>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</si>
  <si>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</si>
  <si>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</si>
  <si>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</si>
  <si>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</si>
  <si>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</si>
  <si>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</si>
  <si>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</si>
  <si>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</si>
  <si>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</si>
  <si>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</si>
  <si>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</si>
  <si>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</si>
  <si>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</si>
  <si>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</si>
  <si>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</si>
  <si>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</si>
  <si>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</si>
  <si>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</si>
  <si>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</si>
  <si>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</si>
  <si>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</si>
  <si>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</si>
  <si>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</si>
  <si>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</si>
  <si>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</si>
  <si>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</si>
  <si>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</si>
  <si>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</si>
  <si>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</si>
  <si>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</si>
  <si>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</si>
  <si>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</si>
  <si>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</si>
  <si>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</si>
  <si>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</si>
  <si>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</si>
  <si>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</si>
  <si>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</si>
  <si>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</si>
  <si>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</si>
  <si>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</si>
  <si>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</si>
  <si>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</si>
  <si>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</si>
  <si>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</si>
  <si>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</si>
  <si>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</si>
  <si>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</si>
  <si>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</si>
  <si>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</si>
  <si>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</si>
  <si>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</si>
  <si>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</si>
  <si>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</si>
  <si>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</si>
  <si>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</si>
  <si>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</si>
  <si>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</si>
  <si>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</si>
  <si>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</si>
  <si>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</si>
  <si>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</si>
  <si>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</si>
  <si>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</si>
  <si>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</si>
  <si>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</si>
  <si>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</si>
  <si>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</si>
  <si>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</si>
  <si>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</si>
  <si>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</si>
  <si>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</si>
  <si>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</si>
  <si>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</si>
  <si>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</si>
  <si>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</si>
  <si>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</si>
  <si>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</si>
  <si>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</si>
  <si>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</si>
  <si>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</si>
  <si>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</si>
  <si>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</si>
  <si>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</si>
  <si>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</si>
  <si>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</si>
  <si>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</si>
  <si>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</si>
  <si>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</si>
  <si>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</si>
  <si>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</si>
  <si>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</si>
  <si>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</si>
  <si>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</si>
  <si>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</si>
  <si>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</si>
  <si>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</si>
  <si>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</si>
  <si>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</si>
  <si>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</si>
  <si>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</si>
  <si>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</si>
  <si>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</si>
  <si>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</si>
  <si>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</si>
  <si>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</si>
  <si>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</si>
  <si>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</si>
  <si>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</si>
  <si>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</si>
  <si>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</si>
  <si>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</si>
  <si>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</si>
  <si>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</si>
  <si>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</si>
  <si>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</si>
  <si>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</si>
  <si>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</si>
  <si>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</si>
  <si>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</si>
  <si>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</si>
  <si>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</si>
  <si>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</si>
  <si>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</si>
  <si>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</si>
  <si>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</si>
  <si>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</si>
  <si>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</si>
  <si>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</si>
  <si>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</si>
  <si>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</si>
  <si>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</si>
  <si>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</si>
  <si>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</si>
  <si>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</si>
  <si>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</si>
  <si>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</si>
  <si>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</si>
  <si>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</si>
  <si>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</si>
  <si>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</si>
  <si>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</si>
  <si>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</si>
  <si>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</si>
  <si>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</si>
  <si>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</si>
  <si>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</si>
  <si>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</si>
  <si>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</si>
  <si>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</si>
  <si>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</si>
  <si>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</si>
  <si>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</si>
  <si>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</si>
  <si>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</si>
  <si>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</si>
  <si>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</si>
  <si>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</si>
  <si>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</si>
  <si>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</si>
  <si>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</si>
  <si>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</si>
  <si>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</si>
  <si>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</si>
  <si>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</si>
  <si>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</si>
  <si>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</si>
  <si>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</si>
  <si>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</si>
  <si>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</si>
  <si>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</si>
  <si>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</si>
  <si>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</si>
  <si>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</si>
  <si>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</si>
  <si>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</si>
  <si>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</si>
  <si>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</si>
  <si>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</si>
  <si>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</si>
  <si>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</si>
  <si>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</si>
  <si>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</si>
  <si>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</si>
  <si>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</si>
  <si>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</si>
  <si>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</si>
  <si>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</si>
  <si>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</si>
  <si>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</si>
  <si>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</si>
  <si>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</si>
  <si>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</si>
  <si>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</si>
  <si>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</si>
  <si>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</si>
  <si>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</si>
  <si>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</si>
  <si>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</si>
  <si>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</si>
  <si>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</si>
  <si>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</si>
  <si>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</si>
  <si>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</si>
  <si>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</si>
  <si>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</si>
  <si>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</si>
  <si>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</si>
  <si>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</si>
  <si>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</si>
  <si>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</si>
  <si>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</si>
  <si>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</si>
  <si>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</si>
  <si>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</si>
  <si>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</si>
  <si>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</si>
  <si>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</si>
  <si>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</si>
  <si>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</si>
  <si>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</si>
  <si>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</si>
  <si>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</si>
  <si>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</si>
  <si>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</si>
  <si>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</si>
  <si>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</si>
  <si>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</si>
  <si>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</si>
  <si>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</si>
  <si>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</si>
  <si>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</si>
  <si>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</si>
  <si>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</si>
  <si>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</si>
  <si>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</si>
  <si>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</si>
  <si>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</si>
  <si>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</si>
  <si>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</si>
  <si>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</si>
  <si>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</si>
  <si>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</si>
  <si>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</si>
  <si>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</si>
  <si>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</si>
  <si>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</si>
  <si>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</si>
  <si>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</si>
  <si>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</si>
  <si>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</si>
  <si>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</si>
  <si>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</si>
  <si>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</si>
  <si>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</si>
  <si>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</si>
  <si>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</si>
  <si>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</si>
  <si>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</si>
  <si>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</si>
  <si>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</si>
  <si>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</si>
  <si>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</si>
  <si>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</si>
  <si>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</si>
  <si>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</si>
  <si>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</si>
  <si>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</si>
  <si>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</si>
  <si>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</si>
  <si>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</si>
  <si>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</si>
  <si>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</si>
  <si>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</si>
  <si>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</si>
  <si>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</si>
  <si>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</si>
  <si>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</si>
  <si>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</si>
  <si>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</si>
  <si>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</si>
  <si>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</si>
  <si>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</si>
  <si>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</si>
  <si>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</si>
  <si>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</si>
  <si>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</si>
  <si>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</si>
  <si>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</si>
  <si>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</si>
  <si>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</si>
  <si>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</si>
  <si>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</si>
  <si>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</si>
  <si>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</si>
  <si>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</si>
  <si>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</si>
  <si>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</si>
  <si>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</si>
  <si>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</si>
  <si>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</si>
  <si>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</si>
  <si>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</si>
  <si>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</si>
  <si>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</si>
  <si>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</si>
  <si>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</si>
  <si>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</si>
  <si>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</si>
  <si>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</si>
  <si>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</si>
  <si>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</si>
  <si>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</si>
  <si>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</si>
  <si>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</si>
  <si>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</si>
  <si>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</si>
  <si>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</si>
  <si>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</si>
  <si>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</si>
  <si>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</si>
  <si>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</si>
  <si>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</si>
  <si>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</si>
  <si>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</si>
  <si>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</si>
  <si>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</si>
  <si>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</si>
  <si>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</si>
  <si>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</si>
  <si>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</si>
  <si>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</si>
  <si>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</si>
  <si>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</si>
  <si>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</si>
  <si>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</si>
  <si>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</si>
  <si>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</si>
  <si>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</si>
  <si>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</si>
  <si>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</si>
  <si>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</si>
  <si>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</si>
  <si>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</si>
  <si>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</si>
  <si>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</si>
  <si>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</si>
  <si>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</si>
  <si>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</si>
  <si>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</si>
  <si>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</si>
  <si>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</si>
  <si>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</si>
  <si>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</si>
  <si>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</si>
  <si>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</si>
  <si>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</si>
  <si>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</si>
  <si>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</si>
  <si>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</si>
  <si>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</si>
  <si>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</si>
  <si>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</si>
  <si>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</si>
  <si>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</si>
  <si>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</si>
  <si>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</si>
  <si>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</si>
  <si>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</si>
  <si>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</si>
  <si>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</si>
  <si>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</si>
  <si>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</si>
  <si>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</si>
  <si>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</si>
  <si>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</si>
  <si>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</si>
  <si>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</si>
  <si>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</si>
  <si>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</si>
  <si>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</si>
  <si>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</si>
  <si>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</si>
  <si>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</si>
  <si>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</si>
  <si>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</si>
  <si>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</si>
  <si>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</si>
  <si>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</si>
  <si>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</si>
  <si>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</si>
  <si>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</si>
  <si>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</si>
  <si>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</si>
  <si>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</si>
  <si>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</si>
  <si>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</si>
  <si>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</si>
  <si>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</si>
  <si>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</si>
  <si>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</si>
  <si>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</si>
  <si>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</si>
  <si>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</si>
  <si>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</si>
  <si>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</si>
  <si>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</si>
  <si>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</si>
  <si>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</si>
  <si>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</si>
  <si>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</si>
  <si>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</si>
  <si>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</si>
  <si>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</si>
  <si>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</si>
  <si>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</si>
  <si>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</si>
  <si>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</si>
  <si>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</si>
  <si>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</si>
  <si>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</si>
  <si>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</si>
  <si>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</si>
  <si>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</si>
  <si>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</si>
  <si>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</si>
  <si>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</si>
  <si>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</si>
  <si>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</si>
  <si>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</si>
  <si>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</si>
  <si>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</si>
  <si>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</si>
  <si>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</si>
  <si>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</si>
  <si>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</si>
  <si>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</si>
  <si>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</si>
  <si>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</si>
  <si>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</si>
  <si>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</si>
  <si>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</si>
  <si>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</si>
  <si>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</si>
  <si>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</si>
  <si>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</si>
  <si>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</si>
  <si>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</si>
  <si>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</si>
  <si>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</si>
  <si>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</si>
  <si>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</si>
  <si>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</si>
  <si>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</si>
  <si>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</si>
  <si>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</si>
  <si>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</si>
  <si>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</si>
  <si>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</si>
  <si>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</si>
  <si>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</si>
  <si>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</si>
  <si>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</si>
  <si>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</si>
  <si>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</si>
  <si>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</si>
  <si>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</si>
  <si>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</si>
  <si>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</si>
  <si>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</si>
  <si>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</si>
  <si>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</si>
  <si>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</si>
  <si>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</si>
  <si>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</si>
  <si>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</si>
  <si>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</si>
  <si>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</si>
  <si>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</si>
  <si>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</si>
  <si>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</si>
  <si>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</si>
  <si>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</si>
  <si>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</si>
  <si>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</si>
  <si>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</si>
  <si>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</si>
  <si>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</si>
  <si>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</si>
  <si>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</si>
  <si>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</si>
  <si>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</si>
  <si>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</si>
  <si>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</si>
  <si>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</si>
  <si>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</si>
  <si>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</si>
  <si>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</si>
  <si>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</si>
  <si>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</si>
  <si>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</si>
  <si>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</si>
  <si>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</si>
  <si>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</si>
  <si>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</si>
  <si>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</si>
  <si>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</si>
  <si>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</si>
  <si>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</si>
  <si>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</si>
  <si>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</si>
  <si>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</si>
  <si>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</si>
  <si>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</si>
  <si>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</si>
  <si>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</si>
  <si>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</si>
  <si>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</si>
  <si>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</si>
  <si>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</si>
  <si>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</si>
  <si>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</si>
  <si>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</si>
  <si>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</si>
  <si>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</si>
  <si>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</si>
  <si>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</si>
  <si>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</si>
  <si>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</si>
  <si>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</si>
  <si>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</si>
  <si>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</si>
  <si>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</si>
  <si>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</si>
  <si>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</si>
  <si>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</si>
  <si>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</si>
  <si>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</si>
  <si>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</si>
  <si>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</si>
  <si>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</si>
  <si>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</si>
  <si>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</si>
  <si>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</si>
  <si>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</si>
  <si>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</si>
  <si>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</si>
  <si>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</si>
  <si>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</si>
  <si>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</si>
  <si>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</si>
  <si>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</si>
  <si>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</si>
  <si>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</si>
  <si>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</si>
  <si>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</si>
  <si>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</si>
  <si>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</si>
  <si>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</si>
  <si>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</si>
  <si>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</si>
  <si>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</si>
  <si>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</si>
  <si>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</si>
  <si>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</si>
  <si>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</si>
  <si>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</si>
  <si>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</si>
  <si>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</si>
  <si>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</si>
  <si>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</si>
  <si>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</si>
  <si>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</si>
  <si>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</si>
  <si>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</si>
  <si>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</si>
  <si>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</si>
  <si>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</si>
  <si>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</si>
  <si>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</si>
  <si>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</si>
  <si>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</si>
  <si>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</si>
  <si>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</si>
  <si>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</si>
  <si>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</si>
  <si>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</si>
  <si>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</si>
  <si>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</si>
  <si>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</si>
  <si>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</si>
  <si>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</si>
  <si>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</si>
  <si>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</si>
  <si>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</si>
  <si>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</si>
  <si>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</si>
  <si>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</si>
  <si>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</si>
  <si>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</si>
  <si>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</si>
  <si>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</si>
  <si>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</si>
  <si>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</si>
  <si>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</si>
  <si>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</si>
  <si>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</si>
  <si>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</si>
  <si>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</si>
  <si>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</si>
  <si>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</si>
  <si>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</si>
  <si>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</si>
  <si>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</si>
  <si>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</si>
  <si>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</si>
  <si>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</si>
  <si>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</si>
  <si>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</si>
  <si>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</si>
  <si>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</si>
  <si>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</si>
  <si>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</si>
  <si>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</si>
  <si>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</si>
  <si>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</si>
  <si>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</si>
  <si>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</si>
  <si>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</si>
  <si>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</si>
  <si>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</si>
  <si>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</si>
  <si>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</si>
  <si>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</si>
  <si>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</si>
  <si>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</si>
  <si>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</si>
  <si>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</si>
  <si>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</si>
  <si>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</si>
  <si>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</si>
  <si>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</si>
  <si>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</si>
  <si>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</si>
  <si>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</si>
  <si>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</si>
  <si>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</si>
  <si>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</si>
  <si>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</si>
  <si>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</si>
  <si>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</si>
  <si>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</si>
  <si>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</si>
  <si>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</si>
  <si>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</si>
  <si>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</si>
  <si>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</si>
  <si>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</si>
  <si>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</si>
  <si>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</si>
  <si>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</si>
  <si>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</si>
  <si>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</si>
  <si>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</si>
  <si>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</si>
  <si>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</si>
  <si>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</si>
  <si>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</si>
  <si>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</si>
  <si>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</si>
  <si>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</si>
  <si>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</si>
  <si>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</si>
  <si>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</si>
  <si>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</si>
  <si>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</si>
  <si>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</si>
  <si>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</si>
  <si>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</si>
  <si>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</si>
  <si>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</si>
  <si>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</si>
  <si>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</si>
  <si>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</si>
  <si>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</si>
  <si>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</si>
  <si>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</si>
  <si>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</si>
  <si>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</si>
  <si>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</si>
  <si>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</si>
  <si>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</si>
  <si>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</si>
  <si>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</si>
  <si>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</si>
  <si>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</si>
  <si>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</si>
  <si>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</si>
  <si>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</si>
  <si>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</si>
  <si>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</si>
  <si>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</si>
  <si>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</si>
  <si>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</si>
  <si>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</si>
  <si>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</si>
  <si>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</si>
  <si>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</si>
  <si>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</si>
  <si>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</si>
  <si>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</si>
  <si>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</si>
  <si>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</si>
  <si>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</si>
  <si>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</si>
  <si>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</si>
  <si>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</si>
  <si>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</si>
  <si>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</si>
  <si>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</si>
  <si>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</si>
  <si>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</si>
  <si>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</si>
  <si>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</si>
  <si>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</si>
  <si>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</si>
  <si>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</si>
  <si>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</si>
  <si>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</si>
  <si>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</si>
  <si>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</si>
  <si>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</si>
  <si>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</si>
  <si>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</si>
  <si>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</si>
  <si>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</si>
  <si>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</si>
  <si>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</si>
  <si>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</si>
  <si>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</si>
  <si>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</si>
  <si>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</si>
  <si>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</si>
  <si>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</si>
  <si>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</si>
  <si>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</si>
  <si>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</si>
  <si>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</si>
  <si>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</si>
  <si>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</si>
  <si>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</si>
  <si>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</si>
  <si>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</si>
  <si>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</si>
  <si>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</si>
  <si>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</si>
  <si>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</si>
  <si>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</si>
  <si>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</si>
  <si>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</si>
  <si>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</si>
  <si>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</si>
  <si>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</si>
  <si>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</si>
  <si>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</si>
  <si>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</si>
  <si>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</si>
  <si>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</si>
  <si>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</si>
  <si>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</si>
  <si>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</si>
  <si>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</si>
  <si>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</si>
  <si>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</si>
  <si>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</si>
  <si>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</si>
  <si>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</si>
  <si>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</si>
  <si>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</si>
  <si>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</si>
  <si>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</si>
  <si>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</si>
  <si>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</si>
  <si>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</si>
  <si>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</si>
  <si>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</si>
  <si>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</si>
  <si>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</si>
  <si>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</si>
  <si>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</si>
  <si>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</si>
  <si>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</si>
  <si>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</si>
  <si>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</si>
  <si>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</si>
  <si>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</si>
  <si>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</si>
  <si>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</si>
  <si>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</si>
  <si>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</si>
  <si>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</si>
  <si>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</si>
  <si>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</si>
  <si>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</si>
  <si>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</si>
  <si>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</si>
  <si>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</si>
  <si>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</si>
  <si>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</si>
  <si>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</si>
  <si>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</si>
  <si>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</si>
  <si>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</si>
  <si>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</si>
  <si>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</si>
  <si>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</si>
  <si>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</si>
  <si>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</si>
  <si>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</si>
  <si>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</si>
  <si>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</si>
  <si>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</si>
  <si>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</si>
  <si>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</si>
  <si>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</si>
  <si>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</si>
  <si>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</si>
  <si>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</si>
  <si>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</si>
  <si>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</si>
  <si>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</si>
  <si>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</si>
  <si>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</si>
  <si>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</si>
  <si>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</si>
  <si>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</si>
  <si>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</si>
  <si>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</si>
  <si>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</si>
  <si>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</si>
  <si>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</si>
  <si>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</si>
  <si>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</si>
  <si>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</si>
  <si>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</si>
  <si>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</si>
  <si>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</si>
  <si>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</si>
  <si>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</si>
  <si>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</si>
  <si>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</si>
  <si>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</si>
  <si>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</si>
  <si>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</si>
  <si>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</si>
  <si>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</si>
  <si>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</si>
  <si>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</si>
  <si>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</si>
  <si>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</si>
  <si>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</si>
  <si>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</si>
  <si>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</si>
  <si>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</si>
  <si>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</si>
  <si>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</si>
  <si>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</si>
  <si>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</si>
  <si>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</si>
  <si>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</si>
  <si>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</si>
  <si>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</si>
  <si>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</si>
  <si>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</si>
  <si>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</si>
  <si>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</si>
  <si>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</si>
  <si>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</si>
  <si>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</si>
  <si>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</si>
  <si>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</si>
  <si>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</si>
  <si>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</si>
  <si>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</si>
  <si>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</si>
  <si>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</si>
  <si>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</si>
  <si>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</si>
  <si>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</si>
  <si>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</si>
  <si>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</si>
  <si>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</si>
  <si>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</si>
  <si>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</si>
  <si>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</si>
  <si>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</si>
  <si>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</si>
  <si>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</si>
  <si>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</si>
  <si>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</si>
  <si>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</si>
  <si>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</si>
  <si>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</si>
  <si>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</si>
  <si>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</si>
  <si>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</si>
  <si>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</si>
  <si>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</si>
  <si>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</si>
  <si>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</si>
  <si>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</si>
  <si>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</si>
  <si>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</si>
  <si>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</si>
  <si>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</si>
  <si>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</si>
  <si>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</si>
  <si>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</si>
  <si>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</si>
  <si>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</si>
  <si>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</si>
  <si>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</si>
  <si>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</si>
  <si>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</si>
  <si>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</si>
  <si>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</si>
  <si>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</si>
  <si>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</si>
  <si>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</si>
  <si>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</si>
  <si>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</si>
  <si>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</si>
  <si>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</si>
  <si>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</si>
  <si>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</si>
  <si>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</si>
  <si>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</si>
  <si>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</si>
  <si>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</si>
  <si>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</si>
  <si>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</si>
  <si>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</si>
  <si>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</si>
  <si>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</si>
  <si>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</si>
  <si>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</si>
  <si>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</si>
  <si>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</si>
  <si>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</si>
  <si>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</si>
  <si>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</si>
  <si>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</si>
  <si>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</si>
  <si>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</si>
  <si>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</si>
  <si>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</si>
  <si>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</si>
  <si>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</si>
  <si>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</si>
  <si>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</si>
  <si>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</si>
  <si>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</si>
  <si>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</si>
  <si>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</si>
  <si>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</si>
  <si>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</si>
  <si>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</si>
  <si>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</si>
  <si>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</si>
  <si>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</si>
  <si>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</si>
  <si>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</si>
  <si>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</si>
  <si>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</si>
  <si>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</si>
  <si>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</si>
  <si>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</si>
  <si>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</si>
  <si>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</si>
  <si>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</si>
  <si>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</si>
  <si>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</si>
  <si>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</si>
  <si>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</si>
  <si>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</si>
  <si>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</si>
  <si>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</si>
  <si>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</si>
  <si>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</si>
  <si>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</si>
  <si>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</si>
  <si>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</si>
  <si>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</si>
  <si>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</si>
  <si>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</si>
  <si>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</si>
  <si>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</si>
  <si>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</si>
  <si>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</si>
  <si>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</si>
  <si>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</si>
  <si>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</si>
  <si>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</si>
  <si>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</si>
  <si>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</si>
  <si>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</si>
  <si>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</si>
  <si>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</si>
  <si>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</si>
  <si>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</si>
  <si>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</si>
  <si>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</si>
  <si>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</si>
  <si>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</si>
  <si>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</si>
  <si>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</si>
  <si>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</si>
  <si>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</si>
  <si>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</si>
  <si>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</si>
  <si>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</si>
  <si>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</si>
  <si>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</si>
  <si>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</si>
  <si>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</si>
  <si>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</si>
  <si>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</si>
  <si>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</si>
  <si>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</si>
  <si>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</si>
  <si>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</si>
  <si>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</si>
  <si>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</si>
  <si>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</si>
  <si>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</si>
  <si>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</si>
  <si>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</si>
  <si>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</si>
  <si>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</si>
  <si>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</si>
  <si>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</si>
  <si>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</si>
  <si>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</si>
  <si>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</si>
  <si>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</si>
  <si>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</si>
  <si>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</si>
  <si>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</si>
  <si>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</si>
  <si>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</si>
  <si>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</si>
  <si>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</si>
  <si>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</si>
  <si>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</si>
  <si>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</si>
  <si>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</si>
  <si>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</si>
  <si>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</si>
  <si>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</si>
  <si>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</si>
  <si>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</si>
  <si>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</si>
  <si>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</si>
  <si>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</si>
  <si>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</si>
  <si>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</si>
  <si>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</si>
  <si>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</si>
  <si>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</si>
  <si>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</si>
  <si>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</si>
  <si>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</si>
  <si>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</si>
  <si>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</si>
  <si>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</si>
  <si>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</si>
  <si>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</si>
  <si>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</si>
  <si>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</si>
  <si>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</si>
  <si>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</si>
  <si>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</si>
  <si>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</si>
  <si>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</si>
  <si>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</si>
  <si>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</si>
  <si>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</si>
  <si>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</si>
  <si>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</si>
  <si>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</si>
  <si>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</si>
  <si>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</si>
  <si>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</si>
  <si>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</si>
  <si>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</si>
  <si>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</si>
  <si>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</si>
  <si>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</si>
  <si>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</si>
  <si>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</si>
  <si>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</si>
  <si>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</si>
  <si>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</si>
  <si>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</si>
  <si>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</si>
  <si>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</si>
  <si>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</si>
  <si>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</si>
  <si>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</si>
  <si>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</si>
  <si>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</si>
  <si>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</si>
  <si>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</si>
  <si>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</si>
  <si>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</si>
  <si>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</si>
  <si>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</si>
  <si>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</si>
  <si>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</si>
  <si>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</si>
  <si>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</si>
  <si>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</si>
  <si>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</si>
  <si>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</si>
  <si>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</si>
  <si>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</si>
  <si>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</si>
  <si>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</si>
  <si>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</si>
  <si>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</si>
  <si>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</si>
  <si>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</si>
  <si>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</si>
  <si>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</si>
  <si>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</si>
  <si>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</si>
  <si>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</si>
  <si>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</si>
  <si>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</si>
  <si>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</si>
  <si>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</si>
  <si>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</si>
  <si>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</si>
  <si>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</si>
  <si>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</si>
  <si>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</si>
  <si>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</si>
  <si>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</si>
  <si>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</si>
  <si>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</si>
  <si>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</si>
  <si>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</si>
  <si>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</si>
  <si>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</si>
  <si>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</si>
  <si>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</si>
  <si>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</si>
  <si>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</si>
  <si>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</si>
  <si>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</si>
  <si>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</si>
  <si>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</si>
  <si>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</si>
  <si>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</si>
  <si>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</si>
  <si>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</si>
  <si>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</si>
  <si>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</si>
  <si>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</si>
  <si>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</si>
  <si>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</si>
  <si>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</si>
  <si>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</si>
  <si>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</si>
  <si>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</si>
  <si>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</si>
  <si>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</si>
  <si>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</si>
  <si>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</si>
  <si>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</si>
  <si>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</si>
  <si>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</si>
  <si>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</si>
  <si>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</si>
  <si>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</si>
  <si>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</si>
  <si>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</si>
  <si>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</si>
  <si>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</si>
  <si>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</si>
  <si>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</si>
  <si>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</si>
  <si>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</si>
  <si>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</si>
  <si>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</si>
  <si>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</si>
  <si>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</si>
  <si>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</si>
  <si>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</si>
  <si>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</si>
  <si>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</si>
  <si>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</si>
  <si>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</si>
  <si>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</si>
  <si>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</si>
  <si>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</si>
  <si>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</si>
  <si>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</si>
  <si>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</si>
  <si>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</si>
  <si>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</si>
  <si>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</si>
  <si>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</si>
  <si>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</si>
  <si>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</si>
  <si>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</si>
  <si>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</si>
  <si>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</si>
  <si>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</si>
  <si>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</si>
  <si>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</si>
  <si>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</si>
  <si>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</si>
  <si>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</si>
  <si>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</si>
  <si>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</si>
  <si>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</si>
  <si>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</si>
  <si>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</si>
  <si>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</si>
  <si>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</si>
  <si>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</si>
  <si>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</si>
  <si>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</si>
  <si>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</si>
  <si>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</si>
  <si>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</si>
  <si>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</si>
  <si>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</si>
  <si>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</si>
  <si>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</si>
  <si>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</si>
  <si>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</si>
  <si>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</si>
  <si>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</si>
  <si>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</si>
  <si>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</si>
  <si>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</si>
  <si>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</si>
  <si>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</si>
  <si>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</si>
  <si>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</si>
  <si>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</si>
  <si>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</si>
  <si>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</si>
  <si>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</si>
  <si>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</si>
  <si>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</si>
  <si>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</si>
  <si>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</si>
  <si>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</si>
  <si>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</si>
  <si>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</si>
  <si>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</si>
  <si>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</si>
  <si>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</si>
  <si>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</si>
  <si>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</si>
  <si>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</si>
  <si>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</si>
  <si>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</si>
  <si>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</si>
  <si>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</si>
  <si>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</si>
  <si>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</si>
  <si>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</si>
  <si>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</si>
  <si>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</si>
  <si>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</si>
  <si>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</si>
  <si>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</si>
  <si>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</si>
  <si>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</si>
  <si>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</si>
  <si>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</si>
  <si>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</si>
  <si>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</si>
  <si>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</si>
  <si>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</si>
  <si>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</si>
  <si>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</si>
  <si>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</si>
  <si>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</si>
  <si>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</si>
  <si>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</si>
  <si>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</si>
  <si>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</si>
  <si>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</si>
  <si>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</si>
  <si>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</si>
  <si>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</si>
  <si>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</si>
  <si>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</si>
  <si>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</si>
  <si>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</si>
  <si>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</si>
  <si>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</si>
  <si>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</si>
  <si>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</si>
  <si>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</si>
  <si>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</si>
  <si>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</si>
  <si>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</si>
  <si>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</si>
  <si>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</si>
  <si>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</si>
  <si>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</si>
  <si>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</si>
  <si>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</si>
  <si>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</si>
  <si>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</si>
  <si>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</si>
  <si>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</si>
  <si>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</si>
  <si>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</si>
  <si>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</si>
  <si>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</si>
  <si>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</si>
  <si>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</si>
  <si>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</si>
  <si>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</si>
  <si>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</si>
  <si>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</si>
  <si>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</si>
  <si>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</si>
  <si>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</si>
  <si>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</si>
  <si>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</si>
  <si>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</si>
  <si>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</si>
  <si>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</si>
  <si>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</si>
  <si>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</si>
  <si>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</si>
  <si>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</si>
  <si>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</si>
  <si>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</si>
  <si>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</si>
  <si>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</si>
  <si>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</si>
  <si>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</si>
  <si>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</si>
  <si>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</si>
  <si>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</si>
  <si>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</si>
  <si>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</si>
  <si>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</si>
  <si>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</si>
  <si>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</si>
  <si>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</si>
  <si>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</si>
  <si>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</si>
  <si>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</si>
  <si>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</si>
  <si>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</si>
  <si>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</si>
  <si>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</si>
  <si>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</si>
  <si>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</si>
  <si>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</si>
  <si>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</si>
  <si>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</si>
  <si>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</si>
  <si>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</si>
  <si>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</si>
  <si>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</si>
  <si>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</si>
  <si>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</si>
  <si>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</si>
  <si>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</si>
  <si>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</si>
  <si>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</si>
  <si>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</si>
  <si>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</si>
  <si>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</si>
  <si>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</si>
  <si>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</si>
  <si>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</si>
  <si>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</si>
  <si>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</si>
  <si>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</si>
  <si>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</si>
  <si>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</si>
  <si>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</si>
  <si>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</si>
  <si>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</si>
  <si>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</si>
  <si>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</si>
  <si>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</si>
  <si>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</si>
  <si>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</si>
  <si>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</si>
  <si>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</si>
  <si>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</si>
  <si>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</si>
  <si>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</si>
  <si>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</si>
  <si>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</si>
  <si>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</si>
  <si>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</si>
  <si>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</si>
  <si>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</si>
  <si>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</si>
  <si>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</si>
  <si>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</si>
  <si>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</si>
  <si>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</si>
  <si>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</si>
  <si>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</si>
  <si>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</si>
  <si>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</si>
  <si>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</si>
  <si>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</si>
  <si>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</si>
  <si>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</si>
  <si>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</si>
  <si>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</si>
  <si>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</si>
  <si>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</si>
  <si>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</si>
  <si>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</si>
  <si>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</si>
  <si>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</si>
  <si>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</si>
  <si>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</si>
  <si>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</si>
  <si>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</si>
  <si>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</si>
  <si>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</si>
  <si>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</si>
  <si>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</si>
  <si>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</si>
  <si>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</si>
  <si>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</si>
  <si>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</si>
  <si>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</si>
  <si>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</si>
  <si>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</si>
  <si>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</si>
  <si>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</si>
  <si>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</si>
  <si>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</si>
  <si>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</si>
  <si>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</si>
  <si>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</si>
  <si>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</si>
  <si>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</si>
  <si>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</si>
  <si>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</si>
  <si>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</si>
  <si>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</si>
  <si>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</si>
  <si>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</si>
  <si>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</si>
  <si>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</si>
  <si>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</si>
  <si>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</si>
  <si>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</si>
  <si>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</si>
  <si>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</si>
  <si>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</si>
  <si>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</si>
  <si>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</si>
  <si>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</si>
  <si>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</si>
  <si>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</si>
  <si>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</si>
  <si>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</si>
  <si>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</si>
  <si>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</si>
  <si>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</si>
  <si>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</si>
  <si>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</si>
  <si>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</si>
  <si>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</si>
  <si>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</si>
  <si>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</si>
  <si>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</si>
  <si>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</si>
  <si>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</si>
  <si>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</si>
  <si>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</si>
  <si>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</si>
  <si>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</si>
  <si>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</si>
  <si>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</si>
  <si>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</si>
  <si>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</si>
  <si>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</si>
  <si>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</si>
  <si>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</si>
  <si>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</si>
  <si>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</si>
  <si>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</si>
  <si>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</si>
  <si>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</si>
  <si>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</si>
  <si>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</si>
  <si>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</si>
  <si>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</si>
  <si>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</si>
  <si>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</si>
  <si>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</si>
  <si>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</si>
  <si>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</si>
  <si>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</si>
  <si>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</si>
  <si>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</si>
  <si>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</si>
  <si>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</si>
  <si>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</si>
  <si>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</si>
  <si>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</si>
  <si>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</si>
  <si>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</si>
  <si>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</si>
  <si>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</si>
  <si>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</si>
  <si>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</si>
  <si>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</si>
  <si>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</si>
  <si>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</si>
  <si>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</si>
  <si>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</si>
  <si>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</si>
  <si>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</si>
  <si>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</si>
  <si>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</si>
  <si>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</si>
  <si>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</si>
  <si>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</si>
  <si>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</si>
  <si>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</si>
  <si>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</si>
  <si>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</si>
  <si>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</si>
  <si>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</si>
  <si>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</si>
  <si>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</si>
  <si>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</si>
  <si>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</si>
  <si>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</si>
  <si>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</si>
  <si>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</si>
  <si>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</si>
  <si>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</si>
  <si>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</si>
  <si>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</si>
  <si>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</si>
  <si>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</si>
  <si>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</si>
  <si>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</si>
  <si>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</si>
  <si>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</si>
  <si>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</si>
  <si>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</si>
  <si>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</si>
  <si>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</si>
  <si>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</si>
  <si>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</si>
  <si>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</si>
  <si>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</si>
  <si>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</si>
  <si>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</si>
  <si>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</si>
  <si>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</si>
  <si>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</si>
  <si>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</si>
  <si>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</si>
  <si>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</si>
  <si>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</si>
  <si>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</si>
  <si>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</si>
  <si>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</si>
  <si>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</si>
  <si>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</si>
  <si>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</si>
  <si>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</si>
  <si>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</si>
  <si>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</si>
  <si>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</si>
  <si>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</si>
  <si>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</si>
  <si>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</si>
  <si>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</si>
  <si>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</si>
  <si>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</si>
  <si>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</si>
  <si>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</si>
  <si>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</si>
  <si>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</si>
  <si>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</si>
  <si>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</si>
  <si>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</si>
  <si>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</si>
  <si>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</si>
  <si>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</si>
  <si>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</si>
  <si>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</si>
  <si>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</si>
  <si>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</si>
  <si>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</si>
  <si>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</si>
  <si>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</si>
  <si>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</si>
  <si>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</si>
  <si>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</si>
  <si>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</si>
  <si>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</si>
  <si>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</si>
  <si>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</si>
  <si>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</si>
  <si>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</si>
  <si>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</si>
  <si>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</si>
  <si>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</si>
  <si>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</si>
  <si>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</si>
  <si>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</si>
  <si>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</si>
  <si>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</si>
  <si>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</si>
  <si>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</si>
  <si>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</si>
  <si>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</si>
  <si>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</si>
  <si>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</si>
  <si>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</si>
  <si>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</si>
  <si>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</si>
  <si>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</si>
  <si>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</si>
  <si>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</si>
  <si>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</si>
  <si>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</si>
  <si>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</si>
  <si>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</si>
  <si>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</si>
  <si>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</si>
  <si>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</si>
  <si>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</si>
  <si>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</si>
  <si>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</si>
  <si>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</si>
  <si>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</si>
  <si>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</si>
  <si>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</si>
  <si>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</si>
  <si>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</si>
  <si>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</si>
  <si>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</si>
  <si>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</si>
  <si>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</si>
  <si>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</si>
  <si>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</si>
  <si>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</si>
  <si>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</si>
  <si>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</si>
  <si>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</si>
  <si>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</si>
  <si>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</si>
  <si>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</si>
  <si>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</si>
  <si>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</si>
  <si>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</si>
  <si>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</si>
  <si>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</si>
  <si>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</si>
  <si>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</si>
  <si>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</si>
  <si>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</si>
  <si>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</si>
  <si>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</si>
  <si>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</si>
  <si>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</si>
  <si>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</si>
  <si>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</si>
  <si>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</si>
  <si>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</si>
  <si>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</si>
  <si>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</si>
  <si>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</si>
  <si>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</si>
  <si>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</si>
  <si>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</si>
  <si>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</si>
  <si>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</si>
  <si>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</si>
  <si>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</si>
  <si>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</si>
  <si>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</si>
  <si>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</si>
  <si>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</si>
  <si>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</si>
  <si>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</si>
  <si>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</si>
  <si>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</si>
  <si>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</si>
  <si>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</si>
  <si>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</si>
  <si>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</si>
  <si>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</si>
  <si>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</si>
  <si>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</si>
  <si>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</si>
  <si>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</si>
  <si>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</si>
  <si>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</si>
  <si>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</si>
  <si>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</si>
  <si>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</si>
  <si>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</si>
  <si>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</si>
  <si>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</si>
  <si>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</si>
  <si>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</si>
  <si>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</si>
  <si>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</si>
  <si>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</si>
  <si>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</si>
  <si>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</si>
  <si>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</si>
  <si>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</si>
  <si>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</si>
  <si>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</si>
  <si>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</si>
  <si>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</si>
  <si>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</si>
  <si>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</si>
  <si>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</si>
  <si>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</si>
  <si>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</si>
  <si>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</si>
  <si>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</si>
  <si>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</si>
  <si>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</si>
  <si>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</si>
  <si>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</si>
  <si>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</si>
  <si>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</si>
  <si>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</si>
  <si>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</si>
  <si>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</si>
  <si>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</si>
  <si>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</si>
  <si>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</si>
  <si>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</si>
  <si>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</si>
  <si>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</si>
  <si>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</si>
  <si>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</si>
  <si>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</si>
  <si>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</si>
  <si>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</si>
  <si>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</si>
  <si>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</si>
  <si>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</si>
  <si>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</si>
  <si>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</si>
  <si>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</si>
  <si>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</si>
  <si>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</si>
  <si>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</si>
  <si>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</si>
  <si>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</si>
  <si>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</si>
  <si>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</si>
  <si>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</si>
  <si>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</si>
  <si>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</si>
  <si>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</si>
  <si>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</si>
  <si>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</si>
  <si>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</si>
  <si>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</si>
  <si>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</si>
  <si>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</si>
  <si>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</si>
  <si>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</si>
  <si>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</si>
  <si>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</si>
  <si>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</si>
  <si>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</si>
  <si>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</si>
  <si>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</si>
  <si>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</si>
  <si>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</si>
  <si>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</si>
  <si>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</si>
  <si>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</si>
  <si>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</si>
  <si>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</si>
  <si>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</si>
  <si>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</si>
  <si>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</si>
  <si>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</si>
  <si>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</si>
  <si>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</si>
  <si>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</si>
  <si>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</si>
  <si>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</si>
  <si>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</si>
  <si>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</si>
  <si>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</si>
  <si>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</si>
  <si>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</si>
  <si>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</si>
  <si>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</si>
  <si>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</si>
  <si>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</si>
  <si>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</si>
  <si>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</si>
  <si>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</si>
  <si>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</si>
  <si>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</si>
  <si>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</si>
  <si>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</si>
  <si>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</si>
  <si>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</si>
  <si>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</si>
  <si>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</si>
  <si>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</si>
  <si>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</si>
  <si>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</si>
  <si>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</si>
  <si>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</si>
  <si>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</si>
  <si>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</si>
  <si>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</si>
  <si>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</si>
  <si>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</si>
  <si>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</si>
  <si>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</si>
  <si>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</si>
  <si>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</si>
  <si>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</si>
  <si>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</si>
  <si>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</si>
  <si>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</si>
  <si>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</si>
  <si>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</si>
  <si>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</si>
  <si>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</si>
  <si>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</si>
  <si>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</si>
  <si>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</si>
  <si>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</si>
  <si>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</si>
  <si>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</si>
  <si>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</si>
  <si>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</si>
  <si>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</si>
  <si>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</si>
  <si>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</si>
  <si>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</si>
  <si>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</si>
  <si>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</si>
  <si>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</si>
  <si>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</si>
  <si>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</si>
  <si>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</si>
  <si>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</si>
  <si>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</si>
  <si>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</si>
  <si>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</si>
  <si>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</si>
  <si>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</si>
  <si>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</si>
  <si>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</si>
  <si>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</si>
  <si>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</si>
  <si>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</si>
  <si>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</si>
  <si>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</si>
  <si>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</si>
  <si>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</si>
  <si>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</si>
  <si>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</si>
  <si>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</si>
  <si>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</si>
  <si>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</si>
  <si>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</si>
  <si>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</si>
  <si>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</si>
  <si>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</si>
  <si>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</si>
  <si>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</si>
  <si>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</si>
  <si>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</si>
  <si>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</si>
  <si>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</si>
  <si>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</si>
  <si>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</si>
  <si>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</si>
  <si>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</si>
  <si>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</si>
  <si>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</si>
  <si>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</si>
  <si>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</si>
  <si>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</si>
  <si>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</si>
  <si>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</si>
  <si>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</si>
  <si>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</si>
  <si>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</si>
  <si>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</si>
  <si>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</si>
  <si>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</si>
  <si>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</si>
  <si>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</si>
  <si>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</si>
  <si>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</si>
  <si>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</si>
  <si>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</si>
  <si>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</si>
  <si>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</si>
  <si>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</si>
  <si>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</si>
  <si>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</si>
  <si>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</si>
  <si>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</si>
  <si>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</si>
  <si>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</si>
  <si>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</si>
  <si>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</si>
  <si>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</si>
  <si>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</si>
  <si>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</si>
  <si>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</si>
  <si>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</si>
  <si>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</si>
  <si>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</si>
  <si>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</si>
  <si>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</si>
  <si>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</si>
  <si>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</si>
  <si>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</si>
  <si>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</si>
  <si>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</si>
  <si>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</si>
  <si>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</si>
  <si>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</si>
  <si>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</si>
  <si>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</si>
  <si>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</si>
  <si>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</si>
  <si>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</si>
  <si>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</si>
  <si>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</si>
  <si>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</si>
  <si>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</si>
  <si>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</si>
  <si>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</si>
  <si>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</si>
  <si>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</si>
  <si>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</si>
  <si>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</si>
  <si>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</si>
  <si>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</si>
  <si>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</si>
  <si>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</si>
  <si>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</si>
  <si>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</si>
  <si>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</si>
  <si>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</si>
  <si>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</si>
  <si>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</si>
  <si>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</si>
  <si>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</si>
  <si>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</si>
  <si>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</si>
  <si>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</si>
  <si>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</si>
  <si>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</si>
  <si>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</si>
  <si>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</si>
  <si>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</si>
  <si>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</si>
  <si>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</si>
  <si>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</si>
  <si>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</si>
  <si>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</si>
  <si>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</si>
  <si>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</si>
  <si>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</si>
  <si>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</si>
  <si>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</si>
  <si>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</si>
  <si>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</si>
  <si>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</si>
  <si>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</si>
  <si>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</si>
  <si>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</si>
  <si>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</si>
  <si>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</si>
  <si>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</si>
  <si>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</si>
  <si>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</si>
  <si>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</si>
  <si>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</si>
  <si>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</si>
  <si>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</si>
  <si>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</si>
  <si>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</si>
  <si>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</si>
  <si>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</si>
  <si>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</si>
  <si>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</si>
  <si>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</si>
  <si>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</si>
  <si>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</si>
  <si>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</si>
  <si>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</si>
  <si>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</si>
  <si>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</si>
  <si>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</si>
  <si>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</si>
  <si>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</si>
  <si>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</si>
  <si>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</si>
  <si>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</si>
  <si>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</si>
  <si>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</si>
  <si>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</si>
  <si>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</si>
  <si>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</si>
  <si>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</si>
  <si>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</si>
  <si>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</si>
  <si>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</si>
  <si>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</si>
  <si>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</si>
  <si>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</si>
  <si>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</si>
  <si>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</si>
  <si>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</si>
  <si>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</si>
  <si>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</si>
  <si>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</si>
  <si>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</si>
  <si>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</si>
  <si>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</si>
  <si>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</si>
  <si>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</si>
  <si>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</si>
  <si>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</si>
  <si>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</si>
  <si>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</si>
  <si>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</si>
  <si>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</si>
  <si>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</si>
  <si>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</si>
  <si>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</si>
  <si>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</si>
  <si>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</si>
  <si>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</si>
  <si>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</si>
  <si>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</si>
  <si>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</si>
  <si>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</si>
  <si>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</si>
  <si>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</si>
  <si>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</si>
  <si>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</si>
  <si>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</si>
  <si>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</si>
  <si>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</si>
  <si>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</si>
  <si>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</si>
  <si>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</si>
  <si>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</si>
  <si>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</si>
  <si>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</si>
  <si>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</si>
  <si>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</si>
  <si>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</si>
  <si>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</si>
  <si>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</si>
  <si>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</si>
  <si>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</si>
  <si>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</si>
  <si>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</si>
  <si>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</si>
  <si>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</si>
  <si>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</si>
  <si>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</si>
  <si>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</si>
  <si>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</si>
  <si>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</si>
  <si>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</si>
  <si>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</si>
  <si>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</si>
  <si>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</si>
  <si>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</si>
  <si>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</si>
  <si>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</si>
  <si>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</si>
  <si>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</si>
  <si>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</si>
  <si>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</si>
  <si>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</si>
  <si>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</si>
  <si>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</si>
  <si>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</si>
  <si>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</si>
  <si>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</si>
  <si>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</si>
  <si>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</si>
  <si>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</si>
  <si>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</si>
  <si>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</si>
  <si>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</si>
  <si>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</si>
  <si>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</si>
  <si>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</si>
  <si>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</si>
  <si>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</si>
  <si>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</si>
  <si>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</si>
  <si>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</si>
  <si>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</si>
  <si>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</si>
  <si>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</si>
  <si>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</si>
  <si>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</si>
  <si>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</si>
  <si>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</si>
  <si>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</si>
  <si>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</si>
  <si>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</si>
  <si>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</si>
  <si>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</si>
  <si>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</si>
  <si>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</si>
  <si>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</si>
  <si>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</si>
  <si>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</si>
  <si>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</si>
  <si>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</si>
  <si>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</si>
  <si>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</si>
  <si>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</si>
  <si>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</si>
  <si>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</si>
  <si>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</si>
  <si>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</si>
  <si>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</si>
  <si>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</si>
  <si>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</si>
  <si>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</si>
  <si>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</si>
  <si>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</si>
  <si>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</si>
  <si>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</si>
  <si>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</si>
  <si>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</si>
  <si>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</si>
  <si>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</si>
  <si>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</si>
  <si>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</si>
  <si>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</si>
  <si>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</si>
  <si>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</si>
  <si>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</si>
  <si>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</si>
  <si>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</si>
  <si>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</si>
  <si>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</si>
  <si>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</si>
  <si>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</si>
  <si>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</si>
  <si>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</si>
  <si>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</si>
  <si>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</si>
  <si>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</si>
  <si>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</si>
  <si>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</si>
  <si>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</si>
  <si>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</si>
  <si>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</si>
  <si>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</si>
  <si>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</si>
  <si>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</si>
  <si>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</si>
  <si>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</si>
  <si>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</si>
  <si>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</si>
  <si>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</si>
  <si>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</si>
  <si>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</si>
  <si>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</si>
  <si>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</si>
  <si>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</si>
  <si>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</si>
  <si>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</si>
  <si>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</si>
  <si>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</si>
  <si>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</si>
  <si>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</si>
  <si>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</si>
  <si>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</si>
  <si>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</si>
  <si>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</si>
  <si>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</si>
  <si>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</si>
  <si>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</si>
  <si>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</si>
  <si>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</si>
  <si>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</si>
  <si>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</si>
  <si>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</si>
  <si>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</si>
  <si>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</si>
  <si>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</si>
  <si>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</si>
  <si>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</si>
  <si>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</si>
  <si>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</si>
  <si>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</si>
  <si>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</si>
  <si>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</si>
  <si>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</si>
  <si>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</si>
  <si>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</si>
  <si>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</si>
  <si>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</si>
  <si>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</si>
  <si>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</si>
  <si>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</si>
  <si>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</si>
  <si>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</si>
  <si>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</si>
  <si>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</si>
  <si>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</si>
  <si>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</si>
  <si>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</si>
  <si>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</si>
  <si>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</si>
  <si>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</si>
  <si>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</si>
  <si>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</si>
  <si>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</si>
  <si>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</si>
  <si>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</si>
  <si>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</si>
  <si>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</si>
  <si>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</si>
  <si>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</si>
  <si>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</si>
  <si>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</si>
  <si>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</si>
  <si>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</si>
  <si>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</si>
  <si>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</si>
  <si>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</si>
  <si>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</si>
  <si>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</si>
  <si>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</si>
  <si>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</si>
  <si>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</si>
  <si>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</si>
  <si>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</si>
  <si>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</si>
  <si>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</si>
  <si>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</si>
  <si>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</si>
  <si>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</si>
  <si>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</si>
  <si>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</si>
  <si>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</si>
  <si>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</si>
  <si>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</si>
  <si>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</si>
  <si>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</si>
  <si>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</si>
  <si>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</si>
  <si>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</si>
  <si>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</si>
  <si>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</si>
  <si>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</si>
  <si>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</si>
  <si>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</si>
  <si>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</si>
  <si>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</si>
  <si>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</si>
  <si>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</si>
  <si>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</si>
  <si>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</si>
  <si>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</si>
  <si>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</si>
  <si>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</si>
  <si>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</si>
  <si>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</si>
  <si>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</si>
  <si>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</si>
  <si>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</si>
  <si>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</si>
  <si>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</si>
  <si>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</si>
  <si>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</si>
  <si>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</si>
  <si>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</si>
  <si>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</si>
  <si>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</si>
  <si>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</si>
  <si>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</si>
  <si>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</si>
  <si>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</si>
  <si>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</si>
  <si>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</si>
  <si>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</si>
  <si>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</si>
  <si>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</si>
  <si>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</si>
  <si>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</si>
  <si>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</si>
  <si>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</si>
  <si>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</si>
  <si>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</si>
  <si>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</si>
  <si>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</si>
  <si>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</si>
  <si>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</si>
  <si>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</si>
  <si>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</si>
  <si>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</si>
  <si>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</si>
  <si>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</si>
  <si>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</si>
  <si>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</si>
  <si>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</si>
  <si>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</si>
  <si>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</si>
  <si>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</si>
  <si>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</si>
  <si>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</si>
  <si>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</si>
  <si>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</si>
  <si>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</si>
  <si>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</si>
  <si>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</si>
  <si>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</si>
  <si>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</si>
  <si>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</si>
  <si>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</si>
  <si>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</si>
  <si>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</si>
  <si>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</si>
  <si>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</si>
  <si>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</si>
  <si>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</si>
  <si>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</si>
  <si>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</si>
  <si>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</si>
  <si>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</si>
  <si>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</si>
  <si>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</si>
  <si>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</si>
  <si>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</si>
  <si>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</si>
  <si>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</si>
  <si>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</si>
  <si>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</si>
  <si>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</si>
  <si>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</si>
  <si>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</si>
  <si>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</si>
  <si>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</si>
  <si>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</si>
  <si>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</si>
  <si>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</si>
  <si>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</si>
  <si>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</si>
  <si>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</si>
  <si>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</si>
  <si>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</si>
  <si>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</si>
  <si>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</si>
  <si>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</si>
  <si>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</si>
  <si>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</si>
  <si>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</si>
  <si>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</si>
  <si>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</si>
  <si>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</si>
  <si>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</si>
  <si>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</si>
  <si>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</si>
  <si>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</si>
  <si>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</si>
  <si>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</si>
  <si>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</si>
  <si>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</si>
  <si>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</si>
  <si>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</si>
  <si>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</si>
  <si>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</si>
  <si>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</si>
  <si>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</si>
  <si>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</si>
  <si>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</si>
  <si>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</si>
  <si>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</si>
  <si>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</si>
  <si>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</si>
  <si>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</si>
  <si>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</si>
  <si>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</si>
  <si>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</si>
  <si>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</si>
  <si>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</si>
  <si>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</si>
  <si>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</si>
  <si>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</si>
  <si>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</si>
  <si>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</si>
  <si>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</si>
  <si>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</si>
  <si>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</si>
  <si>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</si>
  <si>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</si>
  <si>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</si>
  <si>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</si>
  <si>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</si>
  <si>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</si>
  <si>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</si>
  <si>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</si>
  <si>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</si>
  <si>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</si>
  <si>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</si>
  <si>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</si>
  <si>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</si>
  <si>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</si>
  <si>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</si>
  <si>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</si>
  <si>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</si>
  <si>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</si>
  <si>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</si>
  <si>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</si>
  <si>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</si>
  <si>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</si>
  <si>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</si>
  <si>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</si>
  <si>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</si>
  <si>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</si>
  <si>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</si>
  <si>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</si>
  <si>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</si>
  <si>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</si>
  <si>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</si>
  <si>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</si>
  <si>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</si>
  <si>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</si>
  <si>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</si>
  <si>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</si>
  <si>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</si>
  <si>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</si>
  <si>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</si>
  <si>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</si>
  <si>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</si>
  <si>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</si>
  <si>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</si>
  <si>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</si>
  <si>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</si>
  <si>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</si>
  <si>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</si>
  <si>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</si>
  <si>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</si>
  <si>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</si>
  <si>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</si>
  <si>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</si>
  <si>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</si>
  <si>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</si>
  <si>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</si>
  <si>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</si>
  <si>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</si>
  <si>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</si>
  <si>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</si>
  <si>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</si>
  <si>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</si>
  <si>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</si>
  <si>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</si>
  <si>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</si>
  <si>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</si>
  <si>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</si>
  <si>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</si>
  <si>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</si>
  <si>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</si>
  <si>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</si>
  <si>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</si>
  <si>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</si>
  <si>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</si>
  <si>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</si>
  <si>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</si>
  <si>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</si>
  <si>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</si>
  <si>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</si>
  <si>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</si>
  <si>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</si>
  <si>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</si>
  <si>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</si>
  <si>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</si>
  <si>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</si>
  <si>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</si>
  <si>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</si>
  <si>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</si>
  <si>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</si>
  <si>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</si>
  <si>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</si>
  <si>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</si>
  <si>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</si>
  <si>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</si>
  <si>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</si>
  <si>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</si>
  <si>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</si>
  <si>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</si>
  <si>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</si>
  <si>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</si>
  <si>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</si>
  <si>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</si>
  <si>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</si>
  <si>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</si>
  <si>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</si>
  <si>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</si>
  <si>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</si>
  <si>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</si>
  <si>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</si>
  <si>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</si>
  <si>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</si>
  <si>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</si>
  <si>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</si>
  <si>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</si>
  <si>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</si>
  <si>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</si>
  <si>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</si>
  <si>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</si>
  <si>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</si>
  <si>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</si>
  <si>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</si>
  <si>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</si>
  <si>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</si>
  <si>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</si>
  <si>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</si>
  <si>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</si>
  <si>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</si>
  <si>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</si>
  <si>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</si>
  <si>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</si>
  <si>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</si>
  <si>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</si>
  <si>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</si>
  <si>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</si>
  <si>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</si>
  <si>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</si>
  <si>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</si>
  <si>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</si>
  <si>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</si>
  <si>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</si>
  <si>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</si>
  <si>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</si>
  <si>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</si>
  <si>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</si>
  <si>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</si>
  <si>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</si>
  <si>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</si>
  <si>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</si>
  <si>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</si>
  <si>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</si>
  <si>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</si>
  <si>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</si>
  <si>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</si>
  <si>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</si>
  <si>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</si>
  <si>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</si>
  <si>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</si>
  <si>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</si>
  <si>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</si>
  <si>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</si>
  <si>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</si>
  <si>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</si>
  <si>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</si>
  <si>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</si>
  <si>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</si>
  <si>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</si>
  <si>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</si>
  <si>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</si>
  <si>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</si>
  <si>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</si>
  <si>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</si>
  <si>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</si>
  <si>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</si>
  <si>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</si>
  <si>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</si>
  <si>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</si>
  <si>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</si>
  <si>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</si>
  <si>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</si>
  <si>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</si>
  <si>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</si>
  <si>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</si>
  <si>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</si>
  <si>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</si>
  <si>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</si>
  <si>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</si>
  <si>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</si>
  <si>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</si>
  <si>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</si>
  <si>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</si>
  <si>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</si>
  <si>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</si>
  <si>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</si>
  <si>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</si>
  <si>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</si>
  <si>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</si>
  <si>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</si>
  <si>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</si>
  <si>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</si>
  <si>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</si>
  <si>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</si>
  <si>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</si>
  <si>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</si>
  <si>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</si>
  <si>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</si>
  <si>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</si>
  <si>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</si>
  <si>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</si>
  <si>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</si>
  <si>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</si>
  <si>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</si>
  <si>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</si>
  <si>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</si>
  <si>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</si>
  <si>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</si>
  <si>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</si>
  <si>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</si>
  <si>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</si>
  <si>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</si>
  <si>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</si>
  <si>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</si>
  <si>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</si>
  <si>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</si>
  <si>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</si>
  <si>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</si>
  <si>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</si>
  <si>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</si>
  <si>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</si>
  <si>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</si>
  <si>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</si>
  <si>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</si>
  <si>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</si>
  <si>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</si>
  <si>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</si>
  <si>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</si>
  <si>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</si>
  <si>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</si>
  <si>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</si>
  <si>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</si>
  <si>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</si>
  <si>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</si>
  <si>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</si>
  <si>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</si>
  <si>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</si>
  <si>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</si>
  <si>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</si>
  <si>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</si>
  <si>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</si>
  <si>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</si>
  <si>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</si>
  <si>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</si>
  <si>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</si>
  <si>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</si>
  <si>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</si>
  <si>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</si>
  <si>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</si>
  <si>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</si>
  <si>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</si>
  <si>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</si>
  <si>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</si>
  <si>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</si>
  <si>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</si>
  <si>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</si>
  <si>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</si>
  <si>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</si>
  <si>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</si>
  <si>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</si>
  <si>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</si>
  <si>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</si>
  <si>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</si>
  <si>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</si>
  <si>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</si>
  <si>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</si>
  <si>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</si>
  <si>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</si>
  <si>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</si>
  <si>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</si>
  <si>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</si>
  <si>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</si>
  <si>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</si>
  <si>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</si>
  <si>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</si>
  <si>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</si>
  <si>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</si>
  <si>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</si>
  <si>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</si>
  <si>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</si>
  <si>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</si>
  <si>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</si>
  <si>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</si>
  <si>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</si>
  <si>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</si>
  <si>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</si>
  <si>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</si>
  <si>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</si>
  <si>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</si>
  <si>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</si>
  <si>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</si>
  <si>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</si>
  <si>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</si>
  <si>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</si>
  <si>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</si>
  <si>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</si>
  <si>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</si>
  <si>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</si>
  <si>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</si>
  <si>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</si>
  <si>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</si>
  <si>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</si>
  <si>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</si>
  <si>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</si>
  <si>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</si>
  <si>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</si>
  <si>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</si>
  <si>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</si>
  <si>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</si>
  <si>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</si>
  <si>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</si>
  <si>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</si>
  <si>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</si>
  <si>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</si>
  <si>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</si>
  <si>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</si>
  <si>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</si>
  <si>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</si>
  <si>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</si>
  <si>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</si>
  <si>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</si>
  <si>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</si>
  <si>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</si>
  <si>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</si>
  <si>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</si>
  <si>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</si>
  <si>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</si>
  <si>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</si>
  <si>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</si>
  <si>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</si>
  <si>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</si>
  <si>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</si>
  <si>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</si>
  <si>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</si>
  <si>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</si>
  <si>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</si>
  <si>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</si>
  <si>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</si>
  <si>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</si>
  <si>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</si>
  <si>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</si>
  <si>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</si>
  <si>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</si>
  <si>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</si>
  <si>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</si>
  <si>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</si>
  <si>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</si>
  <si>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</si>
  <si>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</si>
  <si>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</si>
  <si>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</si>
  <si>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</si>
  <si>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</si>
  <si>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</si>
  <si>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</si>
  <si>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</si>
  <si>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</si>
  <si>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</si>
  <si>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</si>
  <si>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</si>
  <si>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</si>
  <si>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</si>
  <si>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</si>
  <si>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</si>
  <si>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</si>
  <si>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</si>
  <si>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</si>
  <si>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</si>
  <si>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</si>
  <si>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</si>
  <si>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</si>
  <si>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</si>
  <si>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</si>
  <si>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</si>
  <si>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</si>
  <si>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</si>
  <si>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</si>
  <si>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</si>
  <si>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</si>
  <si>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</si>
  <si>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</si>
  <si>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</si>
  <si>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</si>
  <si>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</si>
  <si>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</si>
  <si>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</si>
  <si>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</si>
  <si>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</si>
  <si>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</si>
  <si>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</si>
  <si>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</si>
  <si>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</si>
  <si>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</si>
  <si>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</si>
  <si>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</si>
  <si>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</si>
  <si>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</si>
  <si>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</si>
  <si>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</si>
  <si>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</si>
  <si>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</si>
  <si>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</si>
  <si>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</si>
  <si>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</si>
  <si>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</si>
  <si>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</si>
  <si>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</si>
  <si>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</si>
  <si>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</si>
  <si>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</si>
  <si>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</si>
  <si>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</si>
  <si>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</si>
  <si>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</si>
  <si>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</si>
  <si>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</si>
  <si>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</si>
  <si>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</si>
  <si>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</si>
  <si>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</si>
  <si>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</si>
  <si>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</si>
  <si>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</si>
  <si>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</si>
  <si>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</si>
  <si>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</si>
  <si>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</si>
  <si>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</si>
  <si>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</si>
  <si>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</si>
  <si>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</si>
  <si>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</si>
  <si>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</si>
  <si>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</si>
  <si>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</si>
  <si>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</si>
  <si>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</si>
  <si>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</si>
  <si>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</si>
  <si>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</si>
  <si>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</si>
  <si>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</si>
  <si>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</si>
  <si>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</si>
  <si>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</si>
  <si>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</si>
  <si>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</si>
  <si>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</si>
  <si>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</si>
  <si>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</si>
  <si>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</si>
  <si>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</si>
  <si>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</si>
  <si>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</si>
  <si>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</si>
  <si>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</si>
  <si>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</si>
  <si>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</si>
  <si>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</si>
  <si>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</si>
  <si>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</si>
  <si>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</si>
  <si>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</si>
  <si>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</si>
  <si>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</si>
  <si>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</si>
  <si>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</si>
  <si>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</si>
  <si>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</si>
  <si>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</si>
  <si>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</si>
  <si>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</si>
  <si>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</si>
  <si>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</si>
  <si>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</si>
  <si>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</si>
  <si>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</si>
  <si>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</si>
  <si>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</si>
  <si>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</si>
  <si>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</si>
  <si>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</si>
  <si>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</si>
  <si>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</si>
  <si>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</si>
  <si>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</si>
  <si>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</si>
  <si>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</si>
  <si>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</si>
  <si>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</si>
  <si>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</si>
  <si>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</si>
  <si>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</si>
  <si>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</si>
  <si>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</si>
  <si>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</si>
  <si>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</si>
  <si>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</si>
  <si>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</si>
  <si>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</si>
  <si>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</si>
  <si>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</si>
  <si>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</si>
  <si>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</si>
  <si>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</si>
  <si>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</si>
  <si>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</si>
  <si>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</si>
  <si>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</si>
  <si>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</si>
  <si>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</si>
  <si>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</si>
  <si>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</si>
  <si>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</si>
  <si>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</si>
  <si>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</si>
  <si>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</si>
  <si>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</si>
  <si>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</si>
  <si>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</si>
  <si>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</si>
  <si>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</si>
  <si>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</si>
  <si>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</si>
  <si>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</si>
  <si>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</si>
  <si>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</si>
  <si>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</si>
  <si>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</si>
  <si>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</si>
  <si>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</si>
  <si>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</si>
  <si>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</si>
  <si>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</si>
  <si>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</si>
  <si>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</si>
  <si>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</si>
  <si>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</si>
  <si>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</si>
  <si>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</si>
  <si>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</si>
  <si>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</si>
  <si>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</si>
  <si>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</si>
  <si>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</si>
  <si>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</si>
  <si>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</si>
  <si>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</si>
  <si>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</si>
  <si>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</si>
  <si>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</si>
  <si>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</si>
  <si>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</si>
  <si>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</si>
  <si>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</si>
  <si>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</si>
  <si>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</si>
  <si>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</si>
  <si>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</si>
  <si>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</si>
  <si>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</si>
  <si>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</si>
  <si>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</si>
  <si>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</si>
  <si>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</si>
  <si>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</si>
  <si>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</si>
  <si>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</si>
  <si>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</si>
  <si>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</si>
  <si>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</si>
  <si>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</si>
  <si>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</si>
  <si>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</si>
  <si>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</si>
  <si>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</si>
  <si>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</si>
  <si>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</si>
  <si>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</si>
  <si>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</si>
  <si>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</si>
  <si>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</si>
  <si>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</si>
  <si>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</si>
  <si>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</si>
  <si>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</si>
  <si>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</si>
  <si>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</si>
  <si>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</si>
  <si>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</si>
  <si>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</si>
  <si>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</si>
  <si>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</si>
  <si>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</si>
  <si>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</si>
  <si>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</si>
  <si>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</si>
  <si>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</si>
  <si>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</si>
  <si>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</si>
  <si>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</si>
  <si>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</si>
  <si>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</si>
  <si>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</si>
  <si>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</si>
  <si>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</si>
  <si>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</si>
  <si>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</si>
  <si>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</si>
  <si>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</si>
  <si>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</si>
  <si>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</si>
  <si>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</si>
  <si>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</si>
  <si>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</si>
  <si>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</si>
  <si>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</si>
  <si>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</si>
  <si>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</si>
  <si>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</si>
  <si>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</si>
  <si>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</si>
  <si>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</si>
  <si>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</si>
  <si>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</si>
  <si>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</si>
  <si>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</si>
  <si>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</si>
  <si>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</si>
  <si>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</si>
  <si>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</si>
  <si>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</si>
  <si>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</si>
  <si>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</si>
  <si>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</si>
  <si>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</si>
  <si>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</si>
  <si>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</si>
  <si>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</si>
  <si>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</si>
  <si>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</si>
  <si>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</si>
  <si>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</si>
  <si>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</si>
  <si>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</si>
  <si>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</si>
  <si>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</si>
  <si>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</si>
  <si>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</si>
  <si>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</si>
  <si>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</si>
  <si>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</si>
  <si>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</si>
  <si>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</si>
  <si>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</si>
  <si>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</si>
  <si>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</si>
  <si>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</si>
  <si>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</si>
  <si>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</si>
  <si>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</si>
  <si>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</si>
  <si>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</si>
  <si>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</si>
  <si>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</si>
  <si>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</si>
  <si>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</si>
  <si>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</si>
  <si>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</si>
  <si>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</si>
  <si>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</si>
  <si>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</si>
  <si>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</si>
  <si>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</si>
  <si>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</si>
  <si>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</si>
  <si>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</si>
  <si>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</si>
  <si>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</si>
  <si>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</si>
  <si>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</si>
  <si>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</si>
  <si>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</si>
  <si>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</si>
  <si>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</si>
  <si>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</si>
  <si>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</si>
  <si>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</si>
  <si>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</si>
  <si>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</si>
  <si>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</si>
  <si>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</si>
  <si>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</si>
  <si>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</si>
  <si>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</si>
  <si>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</si>
  <si>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</si>
  <si>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</si>
  <si>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</si>
  <si>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</si>
  <si>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</si>
  <si>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</si>
  <si>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</si>
  <si>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</si>
  <si>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</si>
  <si>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</si>
  <si>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</si>
  <si>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</si>
  <si>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</si>
  <si>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</si>
  <si>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</si>
  <si>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</si>
  <si>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</si>
  <si>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</si>
  <si>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</si>
  <si>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</si>
  <si>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</si>
  <si>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</si>
  <si>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</si>
  <si>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</si>
  <si>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</si>
  <si>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</si>
  <si>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</si>
  <si>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</si>
  <si>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</si>
  <si>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</si>
  <si>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</si>
  <si>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</si>
  <si>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</si>
  <si>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</si>
  <si>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</si>
  <si>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</si>
  <si>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</si>
  <si>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</si>
  <si>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</si>
  <si>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</si>
  <si>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</si>
  <si>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</si>
  <si>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</si>
  <si>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</si>
  <si>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</si>
  <si>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</si>
  <si>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</si>
  <si>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</si>
  <si>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</si>
  <si>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</si>
  <si>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</si>
  <si>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</si>
  <si>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</si>
  <si>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</si>
  <si>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</si>
  <si>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</si>
  <si>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</si>
  <si>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</si>
  <si>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</si>
  <si>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</si>
  <si>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</si>
  <si>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</si>
  <si>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</si>
  <si>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</si>
  <si>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</si>
  <si>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</si>
  <si>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</si>
  <si>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</si>
  <si>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</si>
  <si>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</si>
  <si>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</si>
  <si>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</si>
  <si>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</si>
  <si>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</si>
  <si>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</si>
  <si>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</si>
  <si>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</si>
  <si>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</si>
  <si>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</si>
  <si>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</si>
  <si>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</si>
  <si>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</si>
  <si>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</si>
  <si>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</si>
  <si>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</si>
  <si>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</si>
  <si>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</si>
  <si>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</si>
  <si>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</si>
  <si>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</si>
  <si>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</si>
  <si>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</si>
  <si>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</si>
  <si>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</si>
  <si>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</si>
  <si>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</si>
  <si>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</si>
  <si>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</si>
  <si>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</si>
  <si>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</si>
  <si>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</si>
  <si>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</si>
  <si>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</si>
  <si>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</si>
  <si>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</si>
  <si>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</si>
  <si>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</si>
  <si>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</si>
  <si>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</si>
  <si>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</si>
  <si>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</si>
  <si>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</si>
  <si>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</si>
  <si>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</si>
  <si>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</si>
  <si>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</si>
  <si>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</si>
  <si>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</si>
  <si>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</si>
  <si>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</si>
  <si>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</si>
  <si>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</si>
  <si>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</si>
  <si>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</si>
  <si>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</si>
  <si>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</si>
  <si>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</si>
  <si>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</si>
  <si>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</si>
  <si>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</si>
  <si>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</si>
  <si>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</si>
  <si>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</si>
  <si>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</si>
  <si>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</si>
  <si>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</si>
  <si>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</si>
  <si>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</si>
  <si>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</si>
  <si>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</si>
  <si>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</si>
  <si>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</si>
  <si>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</si>
  <si>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</si>
  <si>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</si>
  <si>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</si>
  <si>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</si>
  <si>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</si>
  <si>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</si>
  <si>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</si>
  <si>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</si>
  <si>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</si>
  <si>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</si>
  <si>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</si>
  <si>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</si>
  <si>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</si>
  <si>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</si>
  <si>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</si>
  <si>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</si>
  <si>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</si>
  <si>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</si>
  <si>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</si>
  <si>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</si>
  <si>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</si>
  <si>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</si>
  <si>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</si>
  <si>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</si>
  <si>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</si>
  <si>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</si>
  <si>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</si>
  <si>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</si>
  <si>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</si>
  <si>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</si>
  <si>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</si>
  <si>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</si>
  <si>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</si>
  <si>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</si>
  <si>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</si>
  <si>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</si>
  <si>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</si>
  <si>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</si>
  <si>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</si>
  <si>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</si>
  <si>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</si>
  <si>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</si>
  <si>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</si>
  <si>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</si>
  <si>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</si>
  <si>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</si>
  <si>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</si>
  <si>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</si>
  <si>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</si>
  <si>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</si>
  <si>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</si>
  <si>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</si>
  <si>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</si>
  <si>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</si>
  <si>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</si>
  <si>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</si>
  <si>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</si>
  <si>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</si>
  <si>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</si>
  <si>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</si>
  <si>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</si>
  <si>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</si>
  <si>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</si>
  <si>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</si>
  <si>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</si>
  <si>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</si>
  <si>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</si>
  <si>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</si>
  <si>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</si>
  <si>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</si>
  <si>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</si>
  <si>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</si>
  <si>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</si>
  <si>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</si>
  <si>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</si>
  <si>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</si>
  <si>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</si>
  <si>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</si>
  <si>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</si>
  <si>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</si>
  <si>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</si>
  <si>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</si>
  <si>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</si>
  <si>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</si>
  <si>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</si>
  <si>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</si>
  <si>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</si>
  <si>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</si>
  <si>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</si>
  <si>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</si>
  <si>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</si>
  <si>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</si>
  <si>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</si>
  <si>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</si>
  <si>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</si>
  <si>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</si>
  <si>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</si>
  <si>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</si>
  <si>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</si>
  <si>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</si>
  <si>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</si>
  <si>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</si>
  <si>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</si>
  <si>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</si>
  <si>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</si>
  <si>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</si>
  <si>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</si>
  <si>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</si>
  <si>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</si>
  <si>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</si>
  <si>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</si>
  <si>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</si>
  <si>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</si>
  <si>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</si>
  <si>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</si>
  <si>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</si>
  <si>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</si>
  <si>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</si>
  <si>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</si>
  <si>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</si>
  <si>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</si>
  <si>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</si>
  <si>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</si>
  <si>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</si>
  <si>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</si>
  <si>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</si>
  <si>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</si>
  <si>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</si>
  <si>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</si>
  <si>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</si>
  <si>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</si>
  <si>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</si>
  <si>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</si>
  <si>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</si>
  <si>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</si>
  <si>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</si>
  <si>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</si>
  <si>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</si>
  <si>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</si>
  <si>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</si>
  <si>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</si>
  <si>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</si>
  <si>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</si>
  <si>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</si>
  <si>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</si>
  <si>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</si>
  <si>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</si>
  <si>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</si>
  <si>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</si>
  <si>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</si>
  <si>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</si>
  <si>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</si>
  <si>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</si>
  <si>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</si>
  <si>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</si>
  <si>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</si>
  <si>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</si>
  <si>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</si>
  <si>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</si>
  <si>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</si>
  <si>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</si>
  <si>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</si>
  <si>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</si>
  <si>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</si>
  <si>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</si>
  <si>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</si>
  <si>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</si>
  <si>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</si>
  <si>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</si>
  <si>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</si>
  <si>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</si>
  <si>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</si>
  <si>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</si>
  <si>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</si>
  <si>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</si>
  <si>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</si>
  <si>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</si>
  <si>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</si>
  <si>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</si>
  <si>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</si>
  <si>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</si>
  <si>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</si>
  <si>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</si>
  <si>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</si>
  <si>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</si>
  <si>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</si>
  <si>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</si>
  <si>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</si>
  <si>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</si>
  <si>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</si>
  <si>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</si>
  <si>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</si>
  <si>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</si>
  <si>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</si>
  <si>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</si>
  <si>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</si>
  <si>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</si>
  <si>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</si>
  <si>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</si>
  <si>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</si>
  <si>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</si>
  <si>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</si>
  <si>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</si>
  <si>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</si>
  <si>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</si>
  <si>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</si>
  <si>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</si>
  <si>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</si>
  <si>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</si>
  <si>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</si>
  <si>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</si>
  <si>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</si>
  <si>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</si>
  <si>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</si>
  <si>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</si>
  <si>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</si>
  <si>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</si>
  <si>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</si>
  <si>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</si>
  <si>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</si>
  <si>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</si>
  <si>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</si>
  <si>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</si>
  <si>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</si>
  <si>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</si>
  <si>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</si>
  <si>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</si>
  <si>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</si>
  <si>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</si>
  <si>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</si>
  <si>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</si>
  <si>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</si>
  <si>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</si>
  <si>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</si>
  <si>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</si>
  <si>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</si>
  <si>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</si>
  <si>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</si>
  <si>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</si>
  <si>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</si>
  <si>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</si>
  <si>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</si>
  <si>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</si>
  <si>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</si>
  <si>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</si>
  <si>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</si>
  <si>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</si>
  <si>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</si>
  <si>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</si>
  <si>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</si>
  <si>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</si>
  <si>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</si>
  <si>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</si>
  <si>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</si>
  <si>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</si>
  <si>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</si>
  <si>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</si>
  <si>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</si>
  <si>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</si>
  <si>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</si>
  <si>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</si>
  <si>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</si>
  <si>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</si>
  <si>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</si>
  <si>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</si>
  <si>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</si>
  <si>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</si>
  <si>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</si>
  <si>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</si>
  <si>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</si>
  <si>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</si>
  <si>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</si>
  <si>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</si>
  <si>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</si>
  <si>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</si>
  <si>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</si>
  <si>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</si>
  <si>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</si>
  <si>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</si>
  <si>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</si>
  <si>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</si>
  <si>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</si>
  <si>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</si>
  <si>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</si>
  <si>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</si>
  <si>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</si>
  <si>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</si>
  <si>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</si>
  <si>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</si>
  <si>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</si>
  <si>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</si>
  <si>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</si>
  <si>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</si>
  <si>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</si>
  <si>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</si>
  <si>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</si>
  <si>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</si>
  <si>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</si>
  <si>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</si>
  <si>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</si>
  <si>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</si>
  <si>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</si>
  <si>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</si>
  <si>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</si>
  <si>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</si>
  <si>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</si>
  <si>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</si>
  <si>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</si>
  <si>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</si>
  <si>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</si>
  <si>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</si>
  <si>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</si>
  <si>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</si>
  <si>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</si>
  <si>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</si>
  <si>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</si>
  <si>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</si>
  <si>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</si>
  <si>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</si>
  <si>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</si>
  <si>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</si>
  <si>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</si>
  <si>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</si>
  <si>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</si>
  <si>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</si>
  <si>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</si>
  <si>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</si>
  <si>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</si>
  <si>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</si>
  <si>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</si>
  <si>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</si>
  <si>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</si>
  <si>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</si>
  <si>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</si>
  <si>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</si>
  <si>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</si>
  <si>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</si>
  <si>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</si>
  <si>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</si>
  <si>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</si>
  <si>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</si>
  <si>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</si>
  <si>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</si>
  <si>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</si>
  <si>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</si>
  <si>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</si>
  <si>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</si>
  <si>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</si>
  <si>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</si>
  <si>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</si>
  <si>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</si>
  <si>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</si>
  <si>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</si>
  <si>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</si>
  <si>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</si>
  <si>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</si>
  <si>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</si>
  <si>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</si>
  <si>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</si>
  <si>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</si>
  <si>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</si>
  <si>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</si>
  <si>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</si>
  <si>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</si>
  <si>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</si>
  <si>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</si>
  <si>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</si>
  <si>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</si>
  <si>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</si>
  <si>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</si>
  <si>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</si>
  <si>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</si>
  <si>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</si>
  <si>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</si>
  <si>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</si>
  <si>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</si>
  <si>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</si>
  <si>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</si>
  <si>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</si>
  <si>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</si>
  <si>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</si>
  <si>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</si>
  <si>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</si>
  <si>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</si>
  <si>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</si>
  <si>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</si>
  <si>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</si>
  <si>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</si>
  <si>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</si>
  <si>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</si>
  <si>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</si>
  <si>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</si>
  <si>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</si>
  <si>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</si>
  <si>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</si>
  <si>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</si>
  <si>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</si>
  <si>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</si>
  <si>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</si>
  <si>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</si>
  <si>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</si>
  <si>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</si>
  <si>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</si>
  <si>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</si>
  <si>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</si>
  <si>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</si>
  <si>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</si>
  <si>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</si>
  <si>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</si>
  <si>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</si>
  <si>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</si>
  <si>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</si>
  <si>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</si>
  <si>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</si>
  <si>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</si>
  <si>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</si>
  <si>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</si>
  <si>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</si>
  <si>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</si>
  <si>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</si>
  <si>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</si>
  <si>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</si>
  <si>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</si>
  <si>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</si>
  <si>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</si>
  <si>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</si>
  <si>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</si>
  <si>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</si>
  <si>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</si>
  <si>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</si>
  <si>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</si>
  <si>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</si>
  <si>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</si>
  <si>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</si>
  <si>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</si>
  <si>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</si>
  <si>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</si>
  <si>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</si>
  <si>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</si>
  <si>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</si>
  <si>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</si>
  <si>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</si>
  <si>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</si>
  <si>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</si>
  <si>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</si>
  <si>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</si>
  <si>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</si>
  <si>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</si>
  <si>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</si>
  <si>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</si>
  <si>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</si>
  <si>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</si>
  <si>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</si>
  <si>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</si>
  <si>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</si>
  <si>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</si>
  <si>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</si>
  <si>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</si>
  <si>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</si>
  <si>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</si>
  <si>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</si>
  <si>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</si>
  <si>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</si>
  <si>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</si>
  <si>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</si>
  <si>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</si>
  <si>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</si>
  <si>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</si>
  <si>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</si>
  <si>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</si>
  <si>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</si>
  <si>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</si>
  <si>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</si>
  <si>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</si>
  <si>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</si>
  <si>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</si>
  <si>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</si>
  <si>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</si>
  <si>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</si>
  <si>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</si>
  <si>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</si>
  <si>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</si>
  <si>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</si>
  <si>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</si>
  <si>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</si>
  <si>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</si>
  <si>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</si>
  <si>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</si>
  <si>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</si>
  <si>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</si>
  <si>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</si>
  <si>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</si>
  <si>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</si>
  <si>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</si>
  <si>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</si>
  <si>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</si>
  <si>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</si>
  <si>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</si>
  <si>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</si>
  <si>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</si>
  <si>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</si>
  <si>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</si>
  <si>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</si>
  <si>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</si>
  <si>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</si>
  <si>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</si>
  <si>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</si>
  <si>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</si>
  <si>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</si>
  <si>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</si>
  <si>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</si>
  <si>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</si>
  <si>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</si>
  <si>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</si>
  <si>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</si>
  <si>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</si>
  <si>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</si>
  <si>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</si>
  <si>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</si>
  <si>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</si>
  <si>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</si>
  <si>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</si>
  <si>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</si>
  <si>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</si>
  <si>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</si>
  <si>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</si>
  <si>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</si>
  <si>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</si>
  <si>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</si>
  <si>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</si>
  <si>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</si>
  <si>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</si>
  <si>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</si>
  <si>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</si>
  <si>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</si>
  <si>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</si>
  <si>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</si>
  <si>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</si>
  <si>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</si>
  <si>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</si>
  <si>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</si>
  <si>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</si>
  <si>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</si>
  <si>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</si>
  <si>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</si>
  <si>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</si>
  <si>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</si>
  <si>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</si>
  <si>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</si>
  <si>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</si>
  <si>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</si>
  <si>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</si>
  <si>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</si>
  <si>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</si>
  <si>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</si>
  <si>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</si>
  <si>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</si>
  <si>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</si>
  <si>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</si>
  <si>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</si>
  <si>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</si>
  <si>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</si>
  <si>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</si>
  <si>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</si>
  <si>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</si>
  <si>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</si>
  <si>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</si>
  <si>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</si>
  <si>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</si>
  <si>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</si>
  <si>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</si>
  <si>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</si>
  <si>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</si>
  <si>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</si>
  <si>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</si>
  <si>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</si>
  <si>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</si>
  <si>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</si>
  <si>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</si>
  <si>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</si>
  <si>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</si>
  <si>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</si>
  <si>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</si>
  <si>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</si>
  <si>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</si>
  <si>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</si>
  <si>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</si>
  <si>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</si>
  <si>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</si>
  <si>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</si>
  <si>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</si>
  <si>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</si>
  <si>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</si>
  <si>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</si>
  <si>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</si>
  <si>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</si>
  <si>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</si>
  <si>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</si>
  <si>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</si>
  <si>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</si>
  <si>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</si>
  <si>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</si>
  <si>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</si>
  <si>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</si>
  <si>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</si>
  <si>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</si>
  <si>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</si>
  <si>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</si>
  <si>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</si>
  <si>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</si>
  <si>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</si>
  <si>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</si>
  <si>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</si>
  <si>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</si>
  <si>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</si>
  <si>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</si>
  <si>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</si>
  <si>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</si>
  <si>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</si>
  <si>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</si>
  <si>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</si>
  <si>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</si>
  <si>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</si>
  <si>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</si>
  <si>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</si>
  <si>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</si>
  <si>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</si>
  <si>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</si>
  <si>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</si>
  <si>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</si>
  <si>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</si>
  <si>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</si>
  <si>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</si>
  <si>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</si>
  <si>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</si>
  <si>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</si>
  <si>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</si>
  <si>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</si>
  <si>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</si>
  <si>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</si>
  <si>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</si>
  <si>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</si>
  <si>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</si>
  <si>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</si>
  <si>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</si>
  <si>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</si>
  <si>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</si>
  <si>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</si>
  <si>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</si>
  <si>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</si>
  <si>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</si>
  <si>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</si>
  <si>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</si>
  <si>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</si>
  <si>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</si>
  <si>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</si>
  <si>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</si>
  <si>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</si>
  <si>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</si>
  <si>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</si>
  <si>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</si>
  <si>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</si>
  <si>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</si>
  <si>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</si>
  <si>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</si>
  <si>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</si>
  <si>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</si>
  <si>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</si>
  <si>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</si>
  <si>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</si>
  <si>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</si>
  <si>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</si>
  <si>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</si>
  <si>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</si>
  <si>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</si>
  <si>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</si>
  <si>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</si>
  <si>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</si>
  <si>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</si>
  <si>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</si>
  <si>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</si>
  <si>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</si>
  <si>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</si>
  <si>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</si>
  <si>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</si>
  <si>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</si>
  <si>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</si>
  <si>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</si>
  <si>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</si>
  <si>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</si>
  <si>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</si>
  <si>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</si>
  <si>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</si>
  <si>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</si>
  <si>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</si>
  <si>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</si>
  <si>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</si>
  <si>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</si>
  <si>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</si>
  <si>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</si>
  <si>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</si>
  <si>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</si>
  <si>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</si>
  <si>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</si>
  <si>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</si>
  <si>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</si>
  <si>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</si>
  <si>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</si>
  <si>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</si>
  <si>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</si>
  <si>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</si>
  <si>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</si>
  <si>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</si>
  <si>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</si>
  <si>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</si>
  <si>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</si>
  <si>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</si>
  <si>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</si>
  <si>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</si>
  <si>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</si>
  <si>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</si>
  <si>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</si>
  <si>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</si>
  <si>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</si>
  <si>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</si>
  <si>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</si>
  <si>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</si>
  <si>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</si>
  <si>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</si>
  <si>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</si>
  <si>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</si>
  <si>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</si>
  <si>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</si>
  <si>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</si>
  <si>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</si>
  <si>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</si>
  <si>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</si>
  <si>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</si>
  <si>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</si>
  <si>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</si>
  <si>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</si>
  <si>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</si>
  <si>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</si>
  <si>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</si>
  <si>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</si>
  <si>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</si>
  <si>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</si>
  <si>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</si>
  <si>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</si>
  <si>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</si>
  <si>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</si>
  <si>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</si>
  <si>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</si>
  <si>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</si>
  <si>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</si>
  <si>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</si>
  <si>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</si>
  <si>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</si>
  <si>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</si>
  <si>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</si>
  <si>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</si>
  <si>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</si>
  <si>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</si>
  <si>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</si>
  <si>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</si>
  <si>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</si>
  <si>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</si>
  <si>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</si>
  <si>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</si>
  <si>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</si>
  <si>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</si>
  <si>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</si>
  <si>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</si>
  <si>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</si>
  <si>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</si>
  <si>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</si>
  <si>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</si>
  <si>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</si>
  <si>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</si>
  <si>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</si>
  <si>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</si>
  <si>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</si>
  <si>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</si>
  <si>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</si>
  <si>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</si>
  <si>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</si>
  <si>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</si>
  <si>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</si>
  <si>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</si>
  <si>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</si>
  <si>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</si>
  <si>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</si>
  <si>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</si>
  <si>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</si>
  <si>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</si>
  <si>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</si>
  <si>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</si>
  <si>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</si>
  <si>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</si>
  <si>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</si>
  <si>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</si>
  <si>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</si>
  <si>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</si>
  <si>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</si>
  <si>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</si>
  <si>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</si>
  <si>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</si>
  <si>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</si>
  <si>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</si>
  <si>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</si>
  <si>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</si>
  <si>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</si>
  <si>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</si>
  <si>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</si>
  <si>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</si>
  <si>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</si>
  <si>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</si>
  <si>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</si>
  <si>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</si>
  <si>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</si>
  <si>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</si>
  <si>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</si>
  <si>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</si>
  <si>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</si>
  <si>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</si>
  <si>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</si>
  <si>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</si>
  <si>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</si>
  <si>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</si>
  <si>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</si>
  <si>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</si>
  <si>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</si>
  <si>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</si>
  <si>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</si>
  <si>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</si>
  <si>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</si>
  <si>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</si>
  <si>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</si>
  <si>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</si>
  <si>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</si>
  <si>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</si>
  <si>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</si>
  <si>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</si>
  <si>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</si>
  <si>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</si>
  <si>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</si>
  <si>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</si>
  <si>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</si>
  <si>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</si>
  <si>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</si>
  <si>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</si>
  <si>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</si>
  <si>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</si>
  <si>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</si>
  <si>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</si>
  <si>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</si>
  <si>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</si>
  <si>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</si>
  <si>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</si>
  <si>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</si>
  <si>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</si>
  <si>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</si>
  <si>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</si>
  <si>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</si>
  <si>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</si>
  <si>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</si>
  <si>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</si>
  <si>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</si>
  <si>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</si>
  <si>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</si>
  <si>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</si>
  <si>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</si>
  <si>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</si>
  <si>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</si>
  <si>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</si>
  <si>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</si>
  <si>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</si>
  <si>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</si>
  <si>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</si>
  <si>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</si>
  <si>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</si>
  <si>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</si>
  <si>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</si>
  <si>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</si>
  <si>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</si>
  <si>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</si>
  <si>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</si>
  <si>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</si>
  <si>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</si>
  <si>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</si>
  <si>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</si>
  <si>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</si>
  <si>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</si>
  <si>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</si>
  <si>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</si>
  <si>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</si>
  <si>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</si>
  <si>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</si>
  <si>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</si>
  <si>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</si>
  <si>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</si>
  <si>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</si>
  <si>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</si>
  <si>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</si>
  <si>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</si>
  <si>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</si>
  <si>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</si>
  <si>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</si>
  <si>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</si>
  <si>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</si>
  <si>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</si>
  <si>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</si>
  <si>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</si>
  <si>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</si>
  <si>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</si>
  <si>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</si>
  <si>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</si>
  <si>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</si>
  <si>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</si>
  <si>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</si>
  <si>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</si>
  <si>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</si>
  <si>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</si>
  <si>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</si>
  <si>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</si>
  <si>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</si>
  <si>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</si>
  <si>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</si>
  <si>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</si>
  <si>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</si>
  <si>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</si>
  <si>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</si>
  <si>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</si>
  <si>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</si>
  <si>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</si>
  <si>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</si>
  <si>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</si>
  <si>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</si>
  <si>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</si>
  <si>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</si>
  <si>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</si>
  <si>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</si>
  <si>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</si>
  <si>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</si>
  <si>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</si>
  <si>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</si>
  <si>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</si>
  <si>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</si>
  <si>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</si>
  <si>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</si>
  <si>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</si>
  <si>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</si>
  <si>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</si>
  <si>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</si>
  <si>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</si>
  <si>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</si>
  <si>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</si>
  <si>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</si>
  <si>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</si>
  <si>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</si>
  <si>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</si>
  <si>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</si>
  <si>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</si>
  <si>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</si>
  <si>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</si>
  <si>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</si>
  <si>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</si>
  <si>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</si>
  <si>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</si>
  <si>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</si>
  <si>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</si>
  <si>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</si>
  <si>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</si>
  <si>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</si>
  <si>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</si>
  <si>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</si>
  <si>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</si>
  <si>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</si>
  <si>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</si>
  <si>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</si>
  <si>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</si>
  <si>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</si>
  <si>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</si>
  <si>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</si>
  <si>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</si>
  <si>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</si>
  <si>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</si>
  <si>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</si>
  <si>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</si>
  <si>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</si>
  <si>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</si>
  <si>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</si>
  <si>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</si>
  <si>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</si>
  <si>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</si>
  <si>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</si>
  <si>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</si>
  <si>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</si>
  <si>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</si>
  <si>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</si>
  <si>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</si>
  <si>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</si>
  <si>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</si>
  <si>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</si>
  <si>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</si>
  <si>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</si>
  <si>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</si>
  <si>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</si>
  <si>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</si>
  <si>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</si>
  <si>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</si>
  <si>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</si>
  <si>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</si>
  <si>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</si>
  <si>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</si>
  <si>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</si>
  <si>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</si>
  <si>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</si>
  <si>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</si>
  <si>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</si>
  <si>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</si>
  <si>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</si>
  <si>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</si>
  <si>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</si>
  <si>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</si>
  <si>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</si>
  <si>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</si>
  <si>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</si>
  <si>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</si>
  <si>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</si>
  <si>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</si>
  <si>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</si>
  <si>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</si>
  <si>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</si>
  <si>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</si>
  <si>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</si>
  <si>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</si>
  <si>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</si>
  <si>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</si>
  <si>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</si>
  <si>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</si>
  <si>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</si>
  <si>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</si>
  <si>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</si>
  <si>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</si>
  <si>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</si>
  <si>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</si>
  <si>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</si>
  <si>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</si>
  <si>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</si>
  <si>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</si>
  <si>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</si>
  <si>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</si>
  <si>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</si>
  <si>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</si>
  <si>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</si>
  <si>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</si>
  <si>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</si>
  <si>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</si>
  <si>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</si>
  <si>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</si>
  <si>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</si>
  <si>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</si>
  <si>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</si>
  <si>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</si>
  <si>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</si>
  <si>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</si>
  <si>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</si>
  <si>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</si>
  <si>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</si>
  <si>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</si>
  <si>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</si>
  <si>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</si>
  <si>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</si>
  <si>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</si>
  <si>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</si>
  <si>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</si>
  <si>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</si>
  <si>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</si>
  <si>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</si>
  <si>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</si>
  <si>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</si>
  <si>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</si>
  <si>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</si>
  <si>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</si>
  <si>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</si>
  <si>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</si>
  <si>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</si>
  <si>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</si>
  <si>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</si>
  <si>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</si>
  <si>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</si>
  <si>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</si>
  <si>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</si>
  <si>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</si>
  <si>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</si>
  <si>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</si>
  <si>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</si>
  <si>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</si>
  <si>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</si>
  <si>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</si>
  <si>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</si>
  <si>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</si>
  <si>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</si>
  <si>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</si>
  <si>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</si>
  <si>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</si>
  <si>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</si>
  <si>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</si>
  <si>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</si>
  <si>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</si>
  <si>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</si>
  <si>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</si>
  <si>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</si>
  <si>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</si>
  <si>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</si>
  <si>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</si>
  <si>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</si>
  <si>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</si>
  <si>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</si>
  <si>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</si>
  <si>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</si>
  <si>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</si>
  <si>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</si>
  <si>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</si>
  <si>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</si>
  <si>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</si>
  <si>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</si>
  <si>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</si>
  <si>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</si>
  <si>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</si>
  <si>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</si>
  <si>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</si>
  <si>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</si>
  <si>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</si>
  <si>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</si>
  <si>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</si>
  <si>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</si>
  <si>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</si>
  <si>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</si>
  <si>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</si>
  <si>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</si>
  <si>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</si>
  <si>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</si>
  <si>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</si>
  <si>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</si>
  <si>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</si>
  <si>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</si>
  <si>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</si>
  <si>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</si>
  <si>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</si>
  <si>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</si>
  <si>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</si>
  <si>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</si>
  <si>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</si>
  <si>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</si>
  <si>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</si>
  <si>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</si>
  <si>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</si>
  <si>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</si>
  <si>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</si>
  <si>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</si>
  <si>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</si>
  <si>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</si>
  <si>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</si>
  <si>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</si>
  <si>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</si>
  <si>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</si>
  <si>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</si>
  <si>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</si>
  <si>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</si>
  <si>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</si>
  <si>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</si>
  <si>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</si>
  <si>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</si>
  <si>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</si>
  <si>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</si>
  <si>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</si>
  <si>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</si>
  <si>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</si>
  <si>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</si>
  <si>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</si>
  <si>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</si>
  <si>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</si>
  <si>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</si>
  <si>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</si>
  <si>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</si>
  <si>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</si>
  <si>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</si>
  <si>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</si>
  <si>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</si>
  <si>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</si>
  <si>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</si>
  <si>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</si>
  <si>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</si>
  <si>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</si>
  <si>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</si>
  <si>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</si>
  <si>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</si>
  <si>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</si>
  <si>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</si>
  <si>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</si>
  <si>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</si>
  <si>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</si>
  <si>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</si>
  <si>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</si>
  <si>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</si>
  <si>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</si>
  <si>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</si>
  <si>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</si>
  <si>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</si>
  <si>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</si>
  <si>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</si>
  <si>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</si>
  <si>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</si>
  <si>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</si>
  <si>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</si>
  <si>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</si>
  <si>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</si>
  <si>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</si>
  <si>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</si>
  <si>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</si>
  <si>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</si>
  <si>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</si>
  <si>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</si>
  <si>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</si>
  <si>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</si>
  <si>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</si>
  <si>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</si>
  <si>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</si>
  <si>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</si>
  <si>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</si>
  <si>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</si>
  <si>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</si>
  <si>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</si>
  <si>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</si>
  <si>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</si>
  <si>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</si>
  <si>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</si>
  <si>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</si>
  <si>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</si>
  <si>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</si>
  <si>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</si>
  <si>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</si>
  <si>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</si>
  <si>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</si>
  <si>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</si>
  <si>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</si>
  <si>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</si>
  <si>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</si>
  <si>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</si>
  <si>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</si>
  <si>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</si>
  <si>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</si>
  <si>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</si>
  <si>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</si>
  <si>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</si>
  <si>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</si>
  <si>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</si>
  <si>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</si>
  <si>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</si>
  <si>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</si>
  <si>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</si>
  <si>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</si>
  <si>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</si>
  <si>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</si>
  <si>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</si>
  <si>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</si>
  <si>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</si>
  <si>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</si>
  <si>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</si>
  <si>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</si>
  <si>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</si>
  <si>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</si>
  <si>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</si>
  <si>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</si>
  <si>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</si>
  <si>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</si>
  <si>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</si>
  <si>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</si>
  <si>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</si>
  <si>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</si>
  <si>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</si>
  <si>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</si>
  <si>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</si>
  <si>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</si>
  <si>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</si>
  <si>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</si>
  <si>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</si>
  <si>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</si>
  <si>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</si>
  <si>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</si>
  <si>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</si>
  <si>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</si>
  <si>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</si>
  <si>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</si>
  <si>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</si>
  <si>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</si>
  <si>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</si>
  <si>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</si>
  <si>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</si>
  <si>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</si>
  <si>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</si>
  <si>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</si>
  <si>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</si>
  <si>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</si>
  <si>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</si>
  <si>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</si>
  <si>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</si>
  <si>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</si>
  <si>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</si>
  <si>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</si>
  <si>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</si>
  <si>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</si>
  <si>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</si>
  <si>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</si>
  <si>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</si>
  <si>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</si>
  <si>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</si>
  <si>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</si>
  <si>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</si>
  <si>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</si>
  <si>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</si>
  <si>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</si>
  <si>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</si>
  <si>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</si>
  <si>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</si>
  <si>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</si>
  <si>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</si>
  <si>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</si>
  <si>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</si>
  <si>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</si>
  <si>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</si>
  <si>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</si>
  <si>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</si>
  <si>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</si>
  <si>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</si>
  <si>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</si>
  <si>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</si>
  <si>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</si>
  <si>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</si>
  <si>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</si>
  <si>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</si>
  <si>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</si>
  <si>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</si>
  <si>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</si>
  <si>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</si>
  <si>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</si>
  <si>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</si>
  <si>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</si>
  <si>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</si>
  <si>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</si>
  <si>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</si>
  <si>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</si>
  <si>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</si>
  <si>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</si>
  <si>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</si>
  <si>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</si>
  <si>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</si>
  <si>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</si>
  <si>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</si>
  <si>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</si>
  <si>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</si>
  <si>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</si>
  <si>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</si>
  <si>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</si>
  <si>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</si>
  <si>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</si>
  <si>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</si>
  <si>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</si>
  <si>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</si>
  <si>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</si>
  <si>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</si>
  <si>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</si>
  <si>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</si>
  <si>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</si>
  <si>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</si>
  <si>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</si>
  <si>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</si>
  <si>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</si>
  <si>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</si>
  <si>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</si>
  <si>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</si>
  <si>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</si>
  <si>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</si>
  <si>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</si>
  <si>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</si>
  <si>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</si>
  <si>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</si>
  <si>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</si>
  <si>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</si>
  <si>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</si>
  <si>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</si>
  <si>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</si>
  <si>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</si>
  <si>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</si>
  <si>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</si>
  <si>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</si>
  <si>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</si>
  <si>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</si>
  <si>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</si>
  <si>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</si>
  <si>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</si>
  <si>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</si>
  <si>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</si>
  <si>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</si>
  <si>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</si>
  <si>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</si>
  <si>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</si>
  <si>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</si>
  <si>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</si>
  <si>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</si>
  <si>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</si>
  <si>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</si>
  <si>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</si>
  <si>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</si>
  <si>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</si>
  <si>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</si>
  <si>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</si>
  <si>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</si>
  <si>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</si>
  <si>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</si>
  <si>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</si>
  <si>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</si>
  <si>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</si>
  <si>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</si>
  <si>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</si>
  <si>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</si>
  <si>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</si>
  <si>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</si>
  <si>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</si>
  <si>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</si>
  <si>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</si>
  <si>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</si>
  <si>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</si>
  <si>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</si>
  <si>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</si>
  <si>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</si>
  <si>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</si>
  <si>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</si>
  <si>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</si>
  <si>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</si>
  <si>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</si>
  <si>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</si>
  <si>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</si>
  <si>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</si>
  <si>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</si>
  <si>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</si>
  <si>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</si>
  <si>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</si>
  <si>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</si>
  <si>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</si>
  <si>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</si>
  <si>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</si>
  <si>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</si>
  <si>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</si>
  <si>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</si>
  <si>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</si>
  <si>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</si>
  <si>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</si>
  <si>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</si>
  <si>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</si>
  <si>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</si>
  <si>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</si>
  <si>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</si>
  <si>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</si>
  <si>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</si>
  <si>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</si>
  <si>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</si>
  <si>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</si>
  <si>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</si>
  <si>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</si>
  <si>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</si>
  <si>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</si>
  <si>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</si>
  <si>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</si>
  <si>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</si>
  <si>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</si>
  <si>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</si>
  <si>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</si>
  <si>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</si>
  <si>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</si>
  <si>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</si>
  <si>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</si>
  <si>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</si>
  <si>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</si>
  <si>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</si>
  <si>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</si>
  <si>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</si>
  <si>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</si>
  <si>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</si>
  <si>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</si>
  <si>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</si>
  <si>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</si>
  <si>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</si>
  <si>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</si>
  <si>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</si>
  <si>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</si>
  <si>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</si>
  <si>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</si>
  <si>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</si>
  <si>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</si>
  <si>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</si>
  <si>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</si>
  <si>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</si>
  <si>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</si>
  <si>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</si>
  <si>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</si>
  <si>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</si>
  <si>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</si>
  <si>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</si>
  <si>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</si>
  <si>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</si>
  <si>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</si>
  <si>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</si>
  <si>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</si>
  <si>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</si>
  <si>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</si>
  <si>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</si>
  <si>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</si>
  <si>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</si>
  <si>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</si>
  <si>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</si>
  <si>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</si>
  <si>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</si>
  <si>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</si>
  <si>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</si>
  <si>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</si>
  <si>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</si>
  <si>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</si>
  <si>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</si>
  <si>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</si>
  <si>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</si>
  <si>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</si>
  <si>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</si>
  <si>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</si>
  <si>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</si>
  <si>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</si>
  <si>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</si>
  <si>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</si>
  <si>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</si>
  <si>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</si>
  <si>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</si>
  <si>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</si>
  <si>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</si>
  <si>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</si>
  <si>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</si>
  <si>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</si>
  <si>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</si>
  <si>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</si>
  <si>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</si>
  <si>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</si>
  <si>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</si>
  <si>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</si>
  <si>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</si>
  <si>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</si>
  <si>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</si>
  <si>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</si>
  <si>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</si>
  <si>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</si>
  <si>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</si>
  <si>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</si>
  <si>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</si>
  <si>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</si>
  <si>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</si>
  <si>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</si>
  <si>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</si>
  <si>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</si>
  <si>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</si>
  <si>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</si>
  <si>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</si>
  <si>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</si>
  <si>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</si>
  <si>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</si>
  <si>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</si>
  <si>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</si>
  <si>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</si>
  <si>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</si>
  <si>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</si>
  <si>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</si>
  <si>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</si>
  <si>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</si>
  <si>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</si>
  <si>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</si>
  <si>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</si>
  <si>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</si>
  <si>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</si>
  <si>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</si>
  <si>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</si>
  <si>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</si>
  <si>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</si>
  <si>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</si>
  <si>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</si>
  <si>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</si>
  <si>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</si>
  <si>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</si>
  <si>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</si>
  <si>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</si>
  <si>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</si>
  <si>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</si>
  <si>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</si>
  <si>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</si>
  <si>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</si>
  <si>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</si>
  <si>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</si>
  <si>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</si>
  <si>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</si>
  <si>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</si>
  <si>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</si>
  <si>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</si>
  <si>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</si>
  <si>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</si>
  <si>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</si>
  <si>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</si>
  <si>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</si>
  <si>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</si>
  <si>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</si>
  <si>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</si>
  <si>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</si>
  <si>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</si>
  <si>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</si>
  <si>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</si>
  <si>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</si>
  <si>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</si>
  <si>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</si>
  <si>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</si>
  <si>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</si>
  <si>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</si>
  <si>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</si>
  <si>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</si>
  <si>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</si>
  <si>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</si>
  <si>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</si>
  <si>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</si>
  <si>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</si>
  <si>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</si>
  <si>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</si>
  <si>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</si>
  <si>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</si>
  <si>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</si>
  <si>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</si>
  <si>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</si>
  <si>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</si>
  <si>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</si>
  <si>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</si>
  <si>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</si>
  <si>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</si>
  <si>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</si>
  <si>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</si>
  <si>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</si>
  <si>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</si>
  <si>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</si>
  <si>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</si>
  <si>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</si>
  <si>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</si>
  <si>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</si>
  <si>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</si>
  <si>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</si>
  <si>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</si>
  <si>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</si>
  <si>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</si>
  <si>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</si>
  <si>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</si>
  <si>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</si>
  <si>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</si>
  <si>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</si>
  <si>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</si>
  <si>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</si>
  <si>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</si>
  <si>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</si>
  <si>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</si>
  <si>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</si>
  <si>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</si>
  <si>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</si>
  <si>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</si>
  <si>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</si>
  <si>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</si>
  <si>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</si>
  <si>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</si>
  <si>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</si>
  <si>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</si>
  <si>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</si>
  <si>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</si>
  <si>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</si>
  <si>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</si>
  <si>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</si>
  <si>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</si>
  <si>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</si>
  <si>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</si>
  <si>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</si>
  <si>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</si>
  <si>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</si>
  <si>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</si>
  <si>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</si>
  <si>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</si>
  <si>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</si>
  <si>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</si>
  <si>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</si>
  <si>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</si>
  <si>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</si>
  <si>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</si>
  <si>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</si>
  <si>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</si>
  <si>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</si>
  <si>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</si>
  <si>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</si>
  <si>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</si>
  <si>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</si>
  <si>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</si>
  <si>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</si>
  <si>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</si>
  <si>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</si>
  <si>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</si>
  <si>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</si>
  <si>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</si>
  <si>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</si>
  <si>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</si>
  <si>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</si>
  <si>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</si>
  <si>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</si>
  <si>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</si>
  <si>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</si>
  <si>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</si>
  <si>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</si>
  <si>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</si>
  <si>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</si>
  <si>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</si>
  <si>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</si>
  <si>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</si>
  <si>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</si>
  <si>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</si>
  <si>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</si>
  <si>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</si>
  <si>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</si>
  <si>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</si>
  <si>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</si>
  <si>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</si>
  <si>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</si>
  <si>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</si>
  <si>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</si>
  <si>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</si>
  <si>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</si>
  <si>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</si>
  <si>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</si>
  <si>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</si>
  <si>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</si>
  <si>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</si>
  <si>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</si>
  <si>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</si>
  <si>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</si>
  <si>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</si>
  <si>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</si>
  <si>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</si>
  <si>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</si>
  <si>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</si>
  <si>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</si>
  <si>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</si>
  <si>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</si>
  <si>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</si>
  <si>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</si>
  <si>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</si>
  <si>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</si>
  <si>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</si>
  <si>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</si>
  <si>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</si>
  <si>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</si>
  <si>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</si>
  <si>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</si>
  <si>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</si>
  <si>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</si>
  <si>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</si>
  <si>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</si>
  <si>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</si>
  <si>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</si>
  <si>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</si>
  <si>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</si>
  <si>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</si>
  <si>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</si>
  <si>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</si>
  <si>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</si>
  <si>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</si>
  <si>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</si>
  <si>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</si>
  <si>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</si>
  <si>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</si>
  <si>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</si>
  <si>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</si>
  <si>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</si>
  <si>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</si>
  <si>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</si>
  <si>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</si>
  <si>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</si>
  <si>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</si>
  <si>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</si>
  <si>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</si>
  <si>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</si>
  <si>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</si>
  <si>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</si>
  <si>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</si>
  <si>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</si>
  <si>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</si>
  <si>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</si>
  <si>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</si>
  <si>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</si>
  <si>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</si>
  <si>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</si>
  <si>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</si>
  <si>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</si>
  <si>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</si>
  <si>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</si>
  <si>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</si>
  <si>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</si>
  <si>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</si>
  <si>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</si>
  <si>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</si>
  <si>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</si>
  <si>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</si>
  <si>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</si>
  <si>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</si>
  <si>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</si>
  <si>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</si>
  <si>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</si>
  <si>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</si>
  <si>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</si>
  <si>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</si>
  <si>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</si>
  <si>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</si>
  <si>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</si>
  <si>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</si>
  <si>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</si>
  <si>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</si>
  <si>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</si>
  <si>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</si>
  <si>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</si>
  <si>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</si>
  <si>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</si>
  <si>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</si>
  <si>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</si>
  <si>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</si>
  <si>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</si>
  <si>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</si>
  <si>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</si>
  <si>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</si>
  <si>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</si>
  <si>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</si>
  <si>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</si>
  <si>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</si>
  <si>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</si>
  <si>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</si>
  <si>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</si>
  <si>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</si>
  <si>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</si>
  <si>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</si>
  <si>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</si>
  <si>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</si>
  <si>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</si>
  <si>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</si>
  <si>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</si>
  <si>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</si>
  <si>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</si>
  <si>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</si>
  <si>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</si>
  <si>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</si>
  <si>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</si>
  <si>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</si>
  <si>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</si>
  <si>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</si>
  <si>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</si>
  <si>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</si>
  <si>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</si>
  <si>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</si>
  <si>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</si>
  <si>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</si>
  <si>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</si>
  <si>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</si>
  <si>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</si>
  <si>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</si>
  <si>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</si>
  <si>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</si>
  <si>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</si>
  <si>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</si>
  <si>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</si>
  <si>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</si>
  <si>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</si>
  <si>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</si>
  <si>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</si>
  <si>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</si>
  <si>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</si>
  <si>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</si>
  <si>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</si>
  <si>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</si>
  <si>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</si>
  <si>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</si>
  <si>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</si>
  <si>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</si>
  <si>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</si>
  <si>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</si>
  <si>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</si>
  <si>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</si>
  <si>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</si>
  <si>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</si>
  <si>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</si>
  <si>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</si>
  <si>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</si>
  <si>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</si>
  <si>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</si>
  <si>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</si>
  <si>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</si>
  <si>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</si>
  <si>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</si>
  <si>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</si>
  <si>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</si>
  <si>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</si>
  <si>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</si>
  <si>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</si>
  <si>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</si>
  <si>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</si>
  <si>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</si>
  <si>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</si>
  <si>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</si>
  <si>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</si>
  <si>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</si>
  <si>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</si>
  <si>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</si>
  <si>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</si>
  <si>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</si>
  <si>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</si>
  <si>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</si>
  <si>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</si>
  <si>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</si>
  <si>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</si>
  <si>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</si>
  <si>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</si>
  <si>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</si>
  <si>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</si>
  <si>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</si>
  <si>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</si>
  <si>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</si>
  <si>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</si>
  <si>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</si>
  <si>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</si>
  <si>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</si>
  <si>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</si>
  <si>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</si>
  <si>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</si>
  <si>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</si>
  <si>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</si>
  <si>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</si>
  <si>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</si>
  <si>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</si>
  <si>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</si>
  <si>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</si>
  <si>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</si>
  <si>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</si>
  <si>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</si>
  <si>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</si>
  <si>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</si>
  <si>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</si>
  <si>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</si>
  <si>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</si>
  <si>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</si>
  <si>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</si>
  <si>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</si>
  <si>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</si>
  <si>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</si>
  <si>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</si>
  <si>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</si>
  <si>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</si>
  <si>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</si>
  <si>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</si>
  <si>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</si>
  <si>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</si>
  <si>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</si>
  <si>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</si>
  <si>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</si>
  <si>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</si>
  <si>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</si>
  <si>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</si>
  <si>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</si>
  <si>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</si>
  <si>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</si>
  <si>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</si>
  <si>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</si>
  <si>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</si>
  <si>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</si>
  <si>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</si>
  <si>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</si>
  <si>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</si>
  <si>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</si>
  <si>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</si>
  <si>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</si>
  <si>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</si>
  <si>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</si>
  <si>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</si>
  <si>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</si>
  <si>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</si>
  <si>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</si>
  <si>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</si>
  <si>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</si>
  <si>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</si>
  <si>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</si>
  <si>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</si>
  <si>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</si>
  <si>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</si>
  <si>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</si>
  <si>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</si>
  <si>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</si>
  <si>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</si>
  <si>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</si>
  <si>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</si>
  <si>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</si>
  <si>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</si>
  <si>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</si>
  <si>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</si>
  <si>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</si>
  <si>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</si>
  <si>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</si>
  <si>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</si>
  <si>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</si>
  <si>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</si>
  <si>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</si>
  <si>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</si>
  <si>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</si>
  <si>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</si>
  <si>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</si>
  <si>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</si>
  <si>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</si>
  <si>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</si>
  <si>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</si>
  <si>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</si>
  <si>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</si>
  <si>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</si>
  <si>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</si>
  <si>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</si>
  <si>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</si>
  <si>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</si>
  <si>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</si>
  <si>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</si>
  <si>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</si>
  <si>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</si>
  <si>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</si>
  <si>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</si>
  <si>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</si>
  <si>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</si>
  <si>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</si>
  <si>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</si>
  <si>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</si>
  <si>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</si>
  <si>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</si>
  <si>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</si>
  <si>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</si>
  <si>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</si>
  <si>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</si>
  <si>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</si>
  <si>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</si>
  <si>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</si>
  <si>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</si>
  <si>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</si>
  <si>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</si>
  <si>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</si>
  <si>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</si>
  <si>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</si>
  <si>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</si>
  <si>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</si>
  <si>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</si>
  <si>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</si>
  <si>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</si>
  <si>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</si>
  <si>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</si>
  <si>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</si>
  <si>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</si>
  <si>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</si>
  <si>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</si>
  <si>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</si>
  <si>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</si>
  <si>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</si>
  <si>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</si>
  <si>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</si>
  <si>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</si>
  <si>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</si>
  <si>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</si>
  <si>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</si>
  <si>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</si>
  <si>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</si>
  <si>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</si>
  <si>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</si>
  <si>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</si>
  <si>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</si>
  <si>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</si>
  <si>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</si>
  <si>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</si>
  <si>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</si>
  <si>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</si>
  <si>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</si>
  <si>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</si>
  <si>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</si>
  <si>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</si>
  <si>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</si>
  <si>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</si>
  <si>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</si>
  <si>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</si>
  <si>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</si>
  <si>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</si>
  <si>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</si>
  <si>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</si>
  <si>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</si>
  <si>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</si>
  <si>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</si>
  <si>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</si>
  <si>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</si>
  <si>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</si>
  <si>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</si>
  <si>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</si>
  <si>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</si>
  <si>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</si>
  <si>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</si>
  <si>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</si>
  <si>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</si>
  <si>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</si>
  <si>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</si>
  <si>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</si>
  <si>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</si>
  <si>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</si>
  <si>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</si>
  <si>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</si>
  <si>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</si>
  <si>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</si>
  <si>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</si>
  <si>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</si>
  <si>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</si>
  <si>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</si>
  <si>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</si>
  <si>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</si>
  <si>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</si>
  <si>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</si>
  <si>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</si>
  <si>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</si>
  <si>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</si>
  <si>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</si>
  <si>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</si>
  <si>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</si>
  <si>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</si>
  <si>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</si>
  <si>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</si>
  <si>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</si>
  <si>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</si>
  <si>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</si>
  <si>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</si>
  <si>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</si>
  <si>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</si>
  <si>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</si>
  <si>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</si>
  <si>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</si>
  <si>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</si>
  <si>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</si>
  <si>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</si>
  <si>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</si>
  <si>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</si>
  <si>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</si>
  <si>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</si>
  <si>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</si>
  <si>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</si>
  <si>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</si>
  <si>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</si>
  <si>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</si>
  <si>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</si>
  <si>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</si>
  <si>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</si>
  <si>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</si>
  <si>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</si>
  <si>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</si>
  <si>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</si>
  <si>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</si>
  <si>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</si>
  <si>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</si>
  <si>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</si>
  <si>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</si>
  <si>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</si>
  <si>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</si>
  <si>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</si>
  <si>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</si>
  <si>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</si>
  <si>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</si>
  <si>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</si>
  <si>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</si>
  <si>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</si>
  <si>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</si>
  <si>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</si>
  <si>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</si>
  <si>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</si>
  <si>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</si>
  <si>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</si>
  <si>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</si>
  <si>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</si>
  <si>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</si>
  <si>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</si>
  <si>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</si>
  <si>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</si>
  <si>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</si>
  <si>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</si>
  <si>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</si>
  <si>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</si>
  <si>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</si>
  <si>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</si>
  <si>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</si>
  <si>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</si>
  <si>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</si>
  <si>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</si>
  <si>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</si>
  <si>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</si>
  <si>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</si>
  <si>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</si>
  <si>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</si>
  <si>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</si>
  <si>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</si>
  <si>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</si>
  <si>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</si>
  <si>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</si>
  <si>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</si>
  <si>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</si>
  <si>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</si>
  <si>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</si>
  <si>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</si>
  <si>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</si>
  <si>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</si>
  <si>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</si>
  <si>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</si>
  <si>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</si>
  <si>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</si>
  <si>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</si>
  <si>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</si>
  <si>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</si>
  <si>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</si>
  <si>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</si>
  <si>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</si>
  <si>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</si>
  <si>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</si>
  <si>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</si>
  <si>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</si>
  <si>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</si>
  <si>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</si>
  <si>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</si>
  <si>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</si>
  <si>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</si>
  <si>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</si>
  <si>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</si>
  <si>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</si>
  <si>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</si>
  <si>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</si>
  <si>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</si>
  <si>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</si>
  <si>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</si>
  <si>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</si>
  <si>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</si>
  <si>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</si>
  <si>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</si>
  <si>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</si>
  <si>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</si>
  <si>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</si>
  <si>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</si>
  <si>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</si>
  <si>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</si>
  <si>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</si>
  <si>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</si>
  <si>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</si>
  <si>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</si>
  <si>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</si>
  <si>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</si>
  <si>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</si>
  <si>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</si>
  <si>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</si>
  <si>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</si>
  <si>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</si>
  <si>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</si>
  <si>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</si>
  <si>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</si>
  <si>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</si>
  <si>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</si>
  <si>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</si>
  <si>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</si>
  <si>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</si>
  <si>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</si>
  <si>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</si>
  <si>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</si>
  <si>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</si>
  <si>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</si>
  <si>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</si>
  <si>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</si>
  <si>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</si>
  <si>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</si>
  <si>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</si>
  <si>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</si>
  <si>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</si>
  <si>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</si>
  <si>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</si>
  <si>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</si>
  <si>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</si>
  <si>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</si>
  <si>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</si>
  <si>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</si>
  <si>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</si>
  <si>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</si>
  <si>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</si>
  <si>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</si>
  <si>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</si>
  <si>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</si>
  <si>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</si>
  <si>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</si>
  <si>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</si>
  <si>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</si>
  <si>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</si>
  <si>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</si>
  <si>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</si>
  <si>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</si>
  <si>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</si>
  <si>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</si>
  <si>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</si>
  <si>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</si>
  <si>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</si>
  <si>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</si>
  <si>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</si>
  <si>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</si>
  <si>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</si>
  <si>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</si>
  <si>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</si>
  <si>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</si>
  <si>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</si>
  <si>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</si>
  <si>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</si>
  <si>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</si>
  <si>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</si>
  <si>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</si>
  <si>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</si>
  <si>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</si>
  <si>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</si>
  <si>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</si>
  <si>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</si>
  <si>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</si>
  <si>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</si>
  <si>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</si>
  <si>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</si>
  <si>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</si>
  <si>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</si>
  <si>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</si>
  <si>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</si>
  <si>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</si>
  <si>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</si>
  <si>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</si>
  <si>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</si>
  <si>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</si>
  <si>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</si>
  <si>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</si>
  <si>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</si>
  <si>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</si>
  <si>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</si>
  <si>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</si>
  <si>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</si>
  <si>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</si>
  <si>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</si>
  <si>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</si>
  <si>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</si>
  <si>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</si>
  <si>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</si>
  <si>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</si>
  <si>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</si>
  <si>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</si>
  <si>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</si>
  <si>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</si>
  <si>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</si>
  <si>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</si>
  <si>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</si>
  <si>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</si>
  <si>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</si>
  <si>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</si>
  <si>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</si>
  <si>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</si>
  <si>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</si>
  <si>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</si>
  <si>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</si>
  <si>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</si>
  <si>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</si>
  <si>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</si>
  <si>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</si>
  <si>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</si>
  <si>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</si>
  <si>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</si>
  <si>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</si>
  <si>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</si>
  <si>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</si>
  <si>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</si>
  <si>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</si>
  <si>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</si>
  <si>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</si>
  <si>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</si>
  <si>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</si>
  <si>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</si>
  <si>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</si>
  <si>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</si>
  <si>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</si>
  <si>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</si>
  <si>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</si>
  <si>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</si>
  <si>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</si>
  <si>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</si>
  <si>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</si>
  <si>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</si>
  <si>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</si>
  <si>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</si>
  <si>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</si>
  <si>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</si>
  <si>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</si>
  <si>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</si>
  <si>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</si>
  <si>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</si>
  <si>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</si>
  <si>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</si>
  <si>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</si>
  <si>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</si>
  <si>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</si>
  <si>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</si>
  <si>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</si>
  <si>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</si>
  <si>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</si>
  <si>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</si>
  <si>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</si>
  <si>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</si>
  <si>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</si>
  <si>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</si>
  <si>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</si>
  <si>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</si>
  <si>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</si>
  <si>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</si>
  <si>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</si>
  <si>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</si>
  <si>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</si>
  <si>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</si>
  <si>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</si>
  <si>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</si>
  <si>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</si>
  <si>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</si>
  <si>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</si>
  <si>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</si>
  <si>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</si>
  <si>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</si>
  <si>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</si>
  <si>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</si>
  <si>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</si>
  <si>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</si>
  <si>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</si>
  <si>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</si>
  <si>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</si>
  <si>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</si>
  <si>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</si>
  <si>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</si>
  <si>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</si>
  <si>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</si>
  <si>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</si>
  <si>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</si>
  <si>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</si>
  <si>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</si>
  <si>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</si>
  <si>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</si>
  <si>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</si>
  <si>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</si>
  <si>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</si>
  <si>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</si>
  <si>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</si>
  <si>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</si>
  <si>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</si>
  <si>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</si>
  <si>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</si>
  <si>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</si>
  <si>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</si>
  <si>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</si>
  <si>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</si>
  <si>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</si>
  <si>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</si>
  <si>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</si>
  <si>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</si>
  <si>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</si>
  <si>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</si>
  <si>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</si>
  <si>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</si>
  <si>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</si>
  <si>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</si>
  <si>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</si>
  <si>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</si>
  <si>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</si>
  <si>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</si>
  <si>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</si>
  <si>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</si>
  <si>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</si>
  <si>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</si>
  <si>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</si>
  <si>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</si>
  <si>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</si>
  <si>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</si>
  <si>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</si>
  <si>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</si>
  <si>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</si>
  <si>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</si>
  <si>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</si>
  <si>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</si>
  <si>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</si>
  <si>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</si>
  <si>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</si>
  <si>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</si>
  <si>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</si>
  <si>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</si>
  <si>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</si>
  <si>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</si>
  <si>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</si>
  <si>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</si>
  <si>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</si>
  <si>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</si>
  <si>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</si>
  <si>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</si>
  <si>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</si>
  <si>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</si>
  <si>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</si>
  <si>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</si>
  <si>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</si>
  <si>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</si>
  <si>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</si>
  <si>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</si>
  <si>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</si>
  <si>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</si>
  <si>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</si>
  <si>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</si>
  <si>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</si>
  <si>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</si>
  <si>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</si>
  <si>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</si>
  <si>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</si>
  <si>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</si>
  <si>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</si>
  <si>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</si>
  <si>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</si>
  <si>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</si>
  <si>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</si>
  <si>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</si>
  <si>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</si>
  <si>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</si>
  <si>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</si>
  <si>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</si>
  <si>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</si>
  <si>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</si>
  <si>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</si>
  <si>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</si>
  <si>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</si>
  <si>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</si>
  <si>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</si>
  <si>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</si>
  <si>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</si>
  <si>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</si>
  <si>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</si>
  <si>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</si>
  <si>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</si>
  <si>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</si>
  <si>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</si>
  <si>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</si>
  <si>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</si>
  <si>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</si>
  <si>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</si>
  <si>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</si>
  <si>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</si>
  <si>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</si>
  <si>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</si>
  <si>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</si>
  <si>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</si>
  <si>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</si>
  <si>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</si>
  <si>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</si>
  <si>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</si>
  <si>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</si>
  <si>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</si>
  <si>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</si>
  <si>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</si>
  <si>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</si>
  <si>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</si>
  <si>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</si>
  <si>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</si>
  <si>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</si>
  <si>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</si>
  <si>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</si>
  <si>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</si>
  <si>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</si>
  <si>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</si>
  <si>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</si>
  <si>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</si>
  <si>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</si>
  <si>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</si>
  <si>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</si>
  <si>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</si>
  <si>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</si>
  <si>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</si>
  <si>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</si>
  <si>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</si>
  <si>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</si>
  <si>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</si>
  <si>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</si>
  <si>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</si>
  <si>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</si>
  <si>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</si>
  <si>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</si>
  <si>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</si>
  <si>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</si>
  <si>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</si>
  <si>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</si>
  <si>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</si>
  <si>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</si>
  <si>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</si>
  <si>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</si>
  <si>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</si>
  <si>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</si>
  <si>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</si>
  <si>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</si>
  <si>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</si>
  <si>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</si>
  <si>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</si>
  <si>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</si>
  <si>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</si>
  <si>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</si>
  <si>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</si>
  <si>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</si>
  <si>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</si>
  <si>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</si>
  <si>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</si>
  <si>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</si>
  <si>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</si>
  <si>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</si>
  <si>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</si>
  <si>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</si>
  <si>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</si>
  <si>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</si>
  <si>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</si>
  <si>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</si>
  <si>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</si>
  <si>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</si>
  <si>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</si>
  <si>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</si>
  <si>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</si>
  <si>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</si>
  <si>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</si>
  <si>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</si>
  <si>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</si>
  <si>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</si>
  <si>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</si>
  <si>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</si>
  <si>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</si>
  <si>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</si>
  <si>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</si>
  <si>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</si>
  <si>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</si>
  <si>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</si>
  <si>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</si>
  <si>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</si>
  <si>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</si>
  <si>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</si>
  <si>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</si>
  <si>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</si>
  <si>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</si>
  <si>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</si>
  <si>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</si>
  <si>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</si>
  <si>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</si>
  <si>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</si>
  <si>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</si>
  <si>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</si>
  <si>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</si>
  <si>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</si>
  <si>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</si>
  <si>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</si>
  <si>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</si>
  <si>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</si>
  <si>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</si>
  <si>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</si>
  <si>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</si>
  <si>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</si>
  <si>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</si>
  <si>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</si>
  <si>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</si>
  <si>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</si>
  <si>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</si>
  <si>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</si>
  <si>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</si>
  <si>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</si>
  <si>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</si>
  <si>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</si>
  <si>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</si>
  <si>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</si>
  <si>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</si>
  <si>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</si>
  <si>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</si>
  <si>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</si>
  <si>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</si>
  <si>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</si>
  <si>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</si>
  <si>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</si>
  <si>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</si>
  <si>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</si>
  <si>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</si>
  <si>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</si>
  <si>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</si>
  <si>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</si>
  <si>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</si>
  <si>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</si>
  <si>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</si>
  <si>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</si>
  <si>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</si>
  <si>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</si>
  <si>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</si>
  <si>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</si>
  <si>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</si>
  <si>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</si>
  <si>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</si>
  <si>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</si>
  <si>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</si>
  <si>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</si>
  <si>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</si>
  <si>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</si>
  <si>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</si>
  <si>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</si>
  <si>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</si>
  <si>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</si>
  <si>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</si>
  <si>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</si>
  <si>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</si>
  <si>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</si>
  <si>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</si>
  <si>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</si>
  <si>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</si>
  <si>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</si>
  <si>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</si>
  <si>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</si>
  <si>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</si>
  <si>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</si>
  <si>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</si>
  <si>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</si>
  <si>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</si>
  <si>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</si>
  <si>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</si>
  <si>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</si>
  <si>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</si>
  <si>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</si>
  <si>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</si>
  <si>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</si>
  <si>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</si>
  <si>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</si>
  <si>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</si>
  <si>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</si>
  <si>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</si>
  <si>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</si>
  <si>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</si>
  <si>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</si>
  <si>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</si>
  <si>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</si>
  <si>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</si>
  <si>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</si>
  <si>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</si>
  <si>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</si>
  <si>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</si>
  <si>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</si>
  <si>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</si>
  <si>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</si>
  <si>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</si>
  <si>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</si>
  <si>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</si>
  <si>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</si>
  <si>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</si>
  <si>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</si>
  <si>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</si>
  <si>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</si>
  <si>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</si>
  <si>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</si>
  <si>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</si>
  <si>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</si>
  <si>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</si>
  <si>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</si>
  <si>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</si>
  <si>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</si>
  <si>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</si>
  <si>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</si>
  <si>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</si>
  <si>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</si>
  <si>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</si>
  <si>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</si>
  <si>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</si>
  <si>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</si>
  <si>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</si>
  <si>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</si>
  <si>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</si>
  <si>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</si>
  <si>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</si>
  <si>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</si>
  <si>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</si>
  <si>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</si>
  <si>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</si>
  <si>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</si>
  <si>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</si>
  <si>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</si>
  <si>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</si>
  <si>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</si>
  <si>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</si>
  <si>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</si>
  <si>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</si>
  <si>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</si>
  <si>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</si>
  <si>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</si>
  <si>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</si>
  <si>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</si>
  <si>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</si>
  <si>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</si>
  <si>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</si>
  <si>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</si>
  <si>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</si>
  <si>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</si>
  <si>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</si>
  <si>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</si>
  <si>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</si>
  <si>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</si>
  <si>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</si>
  <si>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</si>
  <si>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</si>
  <si>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</si>
  <si>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</si>
  <si>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</si>
  <si>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</si>
  <si>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</si>
  <si>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</si>
  <si>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</si>
  <si>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</si>
  <si>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</si>
  <si>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</si>
  <si>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</si>
  <si>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</si>
  <si>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</si>
  <si>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</si>
  <si>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</si>
  <si>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</si>
  <si>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</si>
  <si>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</si>
  <si>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</si>
  <si>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</si>
  <si>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</si>
  <si>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</si>
  <si>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</si>
  <si>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</si>
  <si>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</si>
  <si>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</si>
  <si>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</si>
  <si>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</si>
  <si>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</si>
  <si>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</si>
  <si>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</si>
  <si>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</si>
  <si>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</si>
  <si>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</si>
  <si>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</si>
  <si>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</si>
  <si>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</si>
  <si>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</si>
  <si>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</si>
  <si>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</si>
  <si>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</si>
  <si>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</si>
  <si>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</si>
  <si>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</si>
  <si>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</si>
  <si>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</si>
  <si>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</si>
  <si>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</si>
  <si>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</si>
  <si>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</si>
  <si>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</si>
  <si>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</si>
  <si>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</si>
  <si>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</si>
  <si>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</si>
  <si>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</si>
  <si>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</si>
  <si>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</si>
  <si>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</si>
  <si>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</si>
  <si>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</si>
  <si>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</si>
  <si>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</si>
  <si>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</si>
  <si>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</si>
  <si>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</si>
  <si>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</si>
  <si>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</si>
  <si>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</si>
  <si>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</si>
  <si>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</si>
  <si>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</si>
  <si>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</si>
  <si>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</si>
  <si>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</si>
  <si>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</si>
  <si>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</si>
  <si>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</si>
  <si>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</si>
  <si>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</si>
  <si>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</si>
  <si>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</si>
  <si>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</si>
  <si>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</si>
  <si>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</si>
  <si>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</si>
  <si>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</si>
  <si>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</si>
  <si>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</si>
  <si>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</si>
  <si>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</si>
  <si>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</si>
  <si>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</si>
  <si>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</si>
  <si>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</si>
  <si>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</si>
  <si>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</si>
  <si>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</si>
  <si>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</si>
  <si>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</si>
  <si>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</si>
  <si>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</si>
  <si>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</si>
  <si>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</si>
  <si>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</si>
  <si>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</si>
  <si>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</si>
  <si>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</si>
  <si>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</si>
  <si>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</si>
  <si>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</si>
  <si>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</si>
  <si>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</si>
  <si>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</si>
  <si>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</si>
  <si>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</si>
  <si>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</si>
  <si>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</si>
  <si>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</si>
  <si>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</si>
  <si>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</si>
  <si>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</si>
  <si>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</si>
  <si>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</si>
  <si>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</si>
  <si>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</si>
  <si>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</si>
  <si>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</si>
  <si>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</si>
  <si>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</si>
  <si>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</si>
  <si>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</si>
  <si>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</si>
  <si>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</si>
  <si>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</si>
  <si>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</si>
  <si>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</si>
  <si>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</si>
  <si>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</si>
  <si>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</si>
  <si>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</si>
  <si>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</si>
  <si>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</si>
  <si>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</si>
  <si>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</si>
  <si>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</si>
  <si>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</si>
  <si>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</si>
  <si>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</si>
  <si>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</si>
  <si>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</si>
  <si>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</si>
  <si>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</si>
  <si>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</si>
  <si>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</si>
  <si>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</si>
  <si>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</si>
  <si>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</si>
  <si>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</si>
  <si>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</si>
  <si>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</si>
  <si>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</si>
  <si>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</si>
  <si>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</si>
  <si>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</si>
  <si>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</si>
  <si>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</si>
  <si>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</si>
  <si>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</si>
  <si>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</si>
  <si>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</si>
  <si>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</si>
  <si>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</si>
  <si>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</si>
  <si>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</si>
  <si>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</si>
  <si>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</si>
  <si>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</si>
  <si>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</si>
  <si>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</si>
  <si>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</si>
  <si>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</si>
  <si>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</si>
  <si>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</si>
  <si>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</si>
  <si>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</si>
  <si>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</si>
  <si>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</si>
  <si>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</si>
  <si>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</si>
  <si>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</si>
  <si>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</si>
  <si>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</si>
  <si>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</si>
  <si>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</si>
  <si>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</si>
  <si>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</si>
  <si>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</si>
  <si>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</si>
  <si>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</si>
  <si>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</si>
  <si>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</si>
  <si>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</si>
  <si>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</si>
  <si>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</si>
  <si>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</si>
  <si>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</si>
  <si>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</si>
  <si>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</si>
  <si>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</si>
  <si>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</si>
  <si>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</si>
  <si>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</si>
  <si>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</si>
  <si>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</si>
  <si>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</si>
  <si>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</si>
  <si>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</si>
  <si>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</si>
  <si>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</si>
  <si>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</si>
  <si>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</si>
  <si>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</si>
  <si>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</si>
  <si>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</si>
  <si>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</si>
  <si>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</si>
  <si>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</si>
  <si>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</si>
  <si>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</si>
  <si>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</si>
  <si>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</si>
  <si>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</si>
  <si>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</si>
  <si>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</si>
  <si>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</si>
  <si>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</si>
  <si>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</si>
  <si>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</si>
  <si>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</si>
  <si>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</si>
  <si>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</si>
  <si>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</si>
  <si>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</si>
  <si>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</si>
  <si>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</si>
  <si>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</si>
  <si>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</si>
  <si>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</si>
  <si>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</si>
  <si>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</si>
  <si>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</si>
  <si>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</si>
  <si>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</si>
  <si>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</si>
  <si>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</si>
  <si>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</si>
  <si>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</si>
  <si>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</si>
  <si>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</si>
  <si>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</si>
  <si>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</si>
  <si>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</si>
  <si>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</si>
  <si>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</si>
  <si>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</si>
  <si>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</si>
  <si>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</si>
  <si>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</si>
  <si>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</si>
  <si>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</si>
  <si>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</si>
  <si>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</si>
  <si>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</si>
  <si>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</si>
  <si>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</si>
  <si>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</si>
  <si>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</si>
  <si>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</si>
  <si>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</si>
  <si>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</si>
  <si>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</si>
  <si>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</si>
  <si>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</si>
  <si>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</si>
  <si>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</si>
  <si>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</si>
  <si>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</si>
  <si>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</si>
  <si>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</si>
  <si>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</si>
  <si>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</si>
  <si>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</si>
  <si>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</si>
  <si>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</si>
  <si>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</si>
  <si>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</si>
  <si>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</si>
  <si>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</si>
  <si>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</si>
  <si>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</si>
  <si>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</si>
  <si>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</si>
  <si>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</si>
  <si>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</si>
  <si>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</si>
  <si>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</si>
  <si>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</si>
  <si>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</si>
  <si>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</si>
  <si>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</si>
  <si>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</si>
  <si>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</si>
  <si>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</si>
  <si>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</si>
  <si>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</si>
  <si>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</si>
  <si>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</si>
  <si>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</si>
  <si>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</si>
  <si>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</si>
  <si>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</si>
  <si>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</si>
  <si>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</si>
  <si>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</si>
  <si>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</si>
  <si>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</si>
  <si>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</si>
  <si>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</si>
  <si>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</si>
  <si>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</si>
  <si>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</si>
  <si>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</si>
  <si>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</si>
  <si>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</si>
  <si>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</si>
  <si>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</si>
  <si>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</si>
  <si>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</si>
  <si>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</si>
  <si>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</si>
  <si>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</si>
  <si>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</si>
  <si>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</si>
  <si>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</si>
  <si>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</si>
  <si>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</si>
  <si>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</si>
  <si>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</si>
  <si>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</si>
  <si>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</si>
  <si>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</si>
  <si>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</si>
  <si>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</si>
  <si>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</si>
  <si>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</si>
  <si>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</si>
  <si>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</si>
  <si>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</si>
  <si>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</si>
  <si>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</si>
  <si>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</si>
  <si>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</si>
  <si>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</si>
  <si>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</si>
  <si>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</si>
  <si>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</si>
  <si>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</si>
  <si>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</si>
  <si>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</si>
  <si>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</si>
  <si>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</si>
  <si>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</si>
  <si>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</si>
  <si>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</si>
  <si>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</si>
  <si>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</si>
  <si>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</si>
  <si>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</si>
  <si>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</si>
  <si>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</si>
  <si>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</si>
  <si>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</si>
  <si>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</si>
  <si>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</si>
  <si>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</si>
  <si>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</si>
  <si>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</si>
  <si>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</si>
  <si>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</si>
  <si>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</si>
  <si>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</si>
  <si>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</si>
  <si>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</si>
  <si>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</si>
  <si>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</si>
  <si>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</si>
  <si>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</si>
  <si>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</si>
  <si>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</si>
  <si>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</si>
  <si>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</si>
  <si>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</si>
  <si>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</si>
  <si>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</si>
  <si>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</si>
  <si>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</si>
  <si>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</si>
  <si>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</si>
  <si>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</si>
  <si>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</si>
  <si>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</si>
  <si>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</si>
  <si>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</si>
  <si>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</si>
  <si>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</si>
  <si>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</si>
  <si>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</si>
  <si>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</si>
  <si>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</si>
  <si>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</si>
  <si>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</si>
  <si>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</si>
  <si>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</si>
  <si>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</si>
  <si>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</si>
  <si>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</si>
  <si>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</si>
  <si>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</si>
  <si>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</si>
  <si>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</si>
  <si>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</si>
  <si>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</si>
  <si>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</si>
  <si>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</si>
  <si>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</si>
  <si>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</si>
  <si>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</si>
  <si>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</si>
  <si>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</si>
  <si>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</si>
  <si>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</si>
  <si>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</si>
  <si>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</si>
  <si>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</si>
  <si>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</si>
  <si>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</si>
  <si>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</si>
  <si>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</si>
  <si>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</si>
  <si>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</si>
  <si>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</si>
  <si>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</si>
  <si>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</si>
  <si>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</si>
  <si>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</si>
  <si>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</si>
  <si>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</si>
  <si>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</si>
  <si>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</si>
  <si>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</si>
  <si>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</si>
  <si>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</si>
  <si>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</si>
  <si>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</si>
  <si>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</si>
  <si>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</si>
  <si>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</si>
  <si>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</si>
  <si>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</si>
  <si>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</si>
  <si>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</si>
  <si>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</si>
  <si>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</si>
  <si>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</si>
  <si>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</si>
  <si>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</si>
  <si>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</si>
  <si>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</si>
  <si>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</si>
  <si>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</si>
  <si>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</si>
  <si>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</si>
  <si>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</si>
  <si>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</si>
  <si>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</si>
  <si>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</si>
  <si>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</si>
  <si>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</si>
  <si>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</si>
  <si>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</si>
  <si>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</si>
  <si>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</si>
  <si>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</si>
  <si>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</si>
  <si>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</si>
  <si>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</si>
  <si>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</si>
  <si>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</si>
  <si>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</si>
  <si>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</si>
  <si>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</si>
  <si>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</si>
  <si>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</si>
  <si>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</si>
  <si>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</si>
  <si>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</si>
  <si>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</si>
  <si>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</si>
  <si>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</si>
  <si>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</si>
  <si>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</si>
  <si>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</si>
  <si>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</si>
  <si>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</si>
  <si>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</si>
  <si>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</si>
  <si>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</si>
  <si>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</si>
  <si>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</si>
  <si>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</si>
  <si>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</si>
  <si>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</si>
  <si>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</si>
  <si>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</si>
  <si>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</si>
  <si>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</si>
  <si>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</si>
  <si>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</si>
  <si>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</si>
  <si>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</si>
  <si>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</si>
  <si>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</si>
  <si>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</si>
  <si>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</si>
  <si>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</si>
  <si>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</si>
  <si>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</si>
  <si>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</si>
  <si>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</si>
  <si>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</si>
  <si>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</si>
  <si>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</si>
  <si>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</si>
  <si>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</si>
  <si>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</si>
  <si>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</si>
  <si>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</si>
  <si>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</si>
  <si>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</si>
  <si>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</si>
  <si>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</si>
  <si>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</si>
  <si>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</si>
  <si>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</si>
  <si>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</si>
  <si>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</si>
  <si>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</si>
  <si>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</si>
  <si>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</si>
  <si>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</si>
  <si>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</si>
  <si>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</si>
  <si>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</si>
  <si>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</si>
  <si>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</si>
  <si>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</si>
  <si>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</si>
  <si>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</si>
  <si>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</si>
  <si>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</si>
  <si>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</si>
  <si>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</si>
  <si>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</si>
  <si>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</si>
  <si>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</si>
  <si>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</si>
  <si>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</si>
  <si>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</si>
  <si>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</si>
  <si>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</si>
  <si>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</si>
  <si>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</si>
  <si>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</si>
  <si>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</si>
  <si>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</si>
  <si>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</si>
  <si>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</si>
  <si>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</si>
  <si>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</si>
  <si>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</si>
  <si>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</si>
  <si>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</si>
  <si>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</si>
  <si>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</si>
  <si>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</si>
  <si>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</si>
  <si>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</si>
  <si>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</si>
  <si>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</si>
  <si>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</si>
  <si>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</si>
  <si>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</si>
  <si>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</si>
  <si>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</si>
  <si>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</si>
  <si>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</si>
  <si>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</si>
  <si>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</si>
  <si>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</si>
  <si>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</si>
  <si>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</si>
  <si>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</si>
  <si>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</si>
  <si>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</si>
  <si>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</si>
  <si>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</si>
  <si>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</si>
  <si>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</si>
  <si>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</si>
  <si>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</si>
  <si>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</si>
  <si>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</si>
  <si>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</si>
  <si>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</si>
  <si>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</si>
  <si>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</si>
  <si>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</si>
  <si>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</si>
  <si>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</si>
  <si>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</si>
  <si>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</si>
  <si>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</si>
  <si>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</si>
  <si>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</si>
  <si>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</si>
  <si>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</si>
  <si>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</si>
  <si>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</si>
  <si>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</si>
  <si>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</si>
  <si>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</si>
  <si>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</si>
  <si>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</si>
  <si>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</si>
  <si>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</si>
  <si>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</si>
  <si>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</si>
  <si>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</si>
  <si>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</si>
  <si>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</si>
  <si>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</si>
  <si>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</si>
  <si>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</si>
  <si>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</si>
  <si>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</si>
  <si>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</si>
  <si>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</si>
  <si>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</si>
  <si>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</si>
  <si>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</si>
  <si>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</si>
  <si>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</si>
  <si>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</si>
  <si>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</si>
  <si>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</si>
  <si>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</si>
  <si>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</si>
  <si>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</si>
  <si>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</si>
  <si>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</si>
  <si>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</si>
  <si>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</si>
  <si>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</si>
  <si>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</si>
  <si>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</si>
  <si>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</si>
  <si>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</si>
  <si>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</si>
  <si>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</si>
  <si>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</si>
  <si>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</si>
  <si>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</si>
  <si>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</si>
  <si>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</si>
  <si>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</si>
  <si>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</si>
  <si>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</si>
  <si>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</si>
  <si>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</si>
  <si>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</si>
  <si>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</si>
  <si>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</si>
  <si>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</si>
  <si>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</si>
  <si>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</si>
  <si>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</si>
  <si>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</si>
  <si>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</si>
  <si>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</si>
  <si>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</si>
  <si>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</si>
  <si>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</si>
  <si>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</si>
  <si>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</si>
  <si>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</si>
  <si>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</si>
  <si>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</si>
  <si>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</si>
  <si>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</si>
  <si>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</si>
  <si>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</si>
  <si>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</si>
  <si>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</si>
  <si>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</si>
  <si>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</si>
  <si>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</si>
  <si>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</si>
  <si>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</si>
  <si>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</si>
  <si>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</si>
  <si>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</si>
  <si>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</si>
  <si>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</si>
  <si>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</si>
  <si>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</si>
  <si>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</si>
  <si>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</si>
  <si>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</si>
  <si>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</si>
  <si>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</si>
  <si>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</si>
  <si>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</si>
  <si>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</si>
  <si>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</si>
  <si>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</si>
  <si>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</si>
  <si>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</si>
  <si>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</si>
  <si>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</si>
  <si>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</si>
  <si>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</si>
  <si>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</si>
  <si>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</si>
  <si>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</si>
  <si>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</si>
  <si>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</si>
  <si>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</si>
  <si>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</si>
  <si>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</si>
  <si>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</si>
  <si>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</si>
  <si>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</si>
  <si>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</si>
  <si>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</si>
  <si>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</si>
  <si>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</si>
  <si>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</si>
  <si>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</si>
  <si>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</si>
  <si>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</si>
  <si>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</si>
  <si>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</si>
  <si>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</si>
  <si>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</si>
  <si>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</si>
  <si>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</si>
  <si>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</si>
  <si>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</si>
  <si>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</si>
  <si>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</si>
  <si>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</si>
  <si>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</si>
  <si>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</si>
  <si>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</si>
  <si>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</si>
  <si>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</si>
  <si>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</si>
  <si>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</si>
  <si>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</si>
  <si>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</si>
  <si>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</si>
  <si>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</si>
  <si>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</si>
  <si>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</si>
  <si>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</si>
  <si>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</si>
  <si>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</si>
  <si>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</si>
  <si>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</si>
  <si>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</si>
  <si>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</si>
  <si>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</si>
  <si>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</si>
  <si>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</si>
  <si>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</si>
  <si>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</si>
  <si>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</si>
  <si>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</si>
  <si>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</si>
  <si>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</si>
  <si>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</si>
  <si>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</si>
  <si>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</si>
  <si>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</si>
  <si>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</si>
  <si>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</si>
  <si>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</si>
  <si>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</si>
  <si>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</si>
  <si>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</si>
  <si>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</si>
  <si>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</si>
  <si>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</si>
  <si>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</si>
  <si>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</si>
  <si>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</si>
  <si>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</si>
  <si>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</si>
  <si>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</si>
  <si>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</si>
  <si>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</si>
  <si>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</si>
  <si>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</si>
  <si>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</si>
  <si>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</si>
  <si>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</si>
  <si>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</si>
  <si>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</si>
  <si>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</si>
  <si>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</si>
  <si>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</si>
  <si>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</si>
  <si>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</si>
  <si>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</si>
  <si>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</si>
  <si>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</si>
  <si>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</si>
  <si>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</si>
  <si>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</si>
  <si>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</si>
  <si>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</si>
  <si>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</si>
  <si>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</si>
  <si>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</si>
  <si>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</si>
  <si>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</si>
  <si>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</si>
  <si>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</si>
  <si>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</si>
  <si>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</si>
  <si>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</si>
  <si>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</si>
  <si>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</si>
  <si>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</si>
  <si>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</si>
  <si>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</si>
  <si>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</si>
  <si>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</si>
  <si>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</si>
  <si>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</si>
  <si>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</si>
  <si>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</si>
  <si>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</si>
  <si>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</si>
  <si>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</si>
  <si>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</si>
  <si>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</si>
  <si>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</si>
  <si>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</si>
  <si>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</si>
  <si>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</si>
  <si>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</si>
  <si>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</si>
  <si>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</si>
  <si>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</si>
  <si>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</si>
  <si>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</si>
  <si>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</si>
  <si>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</si>
  <si>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</si>
  <si>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</si>
  <si>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</si>
  <si>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</si>
  <si>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</si>
  <si>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</si>
  <si>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</si>
  <si>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</si>
  <si>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</si>
  <si>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</si>
  <si>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</si>
  <si>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</si>
  <si>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</si>
  <si>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</si>
  <si>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</si>
  <si>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</si>
  <si>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</si>
  <si>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</si>
  <si>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</si>
  <si>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</si>
  <si>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</si>
  <si>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</si>
  <si>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</si>
  <si>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</si>
  <si>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</si>
  <si>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</si>
  <si>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</si>
  <si>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</si>
  <si>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</si>
  <si>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</si>
  <si>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</si>
  <si>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</si>
  <si>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</si>
  <si>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</si>
  <si>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</si>
  <si>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</si>
  <si>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</si>
  <si>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</si>
  <si>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</si>
  <si>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</si>
  <si>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</si>
  <si>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</si>
  <si>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</si>
  <si>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</si>
  <si>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</si>
  <si>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</si>
  <si>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</si>
  <si>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</si>
  <si>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</si>
  <si>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</si>
  <si>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</si>
  <si>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</si>
  <si>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</si>
  <si>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</si>
  <si>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</si>
  <si>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</si>
  <si>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</si>
  <si>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</si>
  <si>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</si>
  <si>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</si>
  <si>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</si>
  <si>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</si>
  <si>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</si>
  <si>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</si>
  <si>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</si>
  <si>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</si>
  <si>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</si>
  <si>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</si>
  <si>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</si>
  <si>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</si>
  <si>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</si>
  <si>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</si>
  <si>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</si>
  <si>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</si>
  <si>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</si>
  <si>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</si>
  <si>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</si>
  <si>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</si>
  <si>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</si>
  <si>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</si>
  <si>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</si>
  <si>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</si>
  <si>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</si>
  <si>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</si>
  <si>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</si>
  <si>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</si>
  <si>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</si>
  <si>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</si>
  <si>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</si>
  <si>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</si>
  <si>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</si>
  <si>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</si>
  <si>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</si>
  <si>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</si>
  <si>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</si>
  <si>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</si>
  <si>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</si>
  <si>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</si>
  <si>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</si>
  <si>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</si>
  <si>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</si>
  <si>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</si>
  <si>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</si>
  <si>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</si>
  <si>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</si>
  <si>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</si>
  <si>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</si>
  <si>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</si>
  <si>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</si>
  <si>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</si>
  <si>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</si>
  <si>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</si>
  <si>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</si>
  <si>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</si>
  <si>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</si>
  <si>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</si>
  <si>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</si>
  <si>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</si>
  <si>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</si>
  <si>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</si>
  <si>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</si>
  <si>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</si>
  <si>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</si>
  <si>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</si>
  <si>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</si>
  <si>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</si>
  <si>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</si>
  <si>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</si>
  <si>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</si>
  <si>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</si>
  <si>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</si>
  <si>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</si>
  <si>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</si>
  <si>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</si>
  <si>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</si>
  <si>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</si>
  <si>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</si>
  <si>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</si>
  <si>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</si>
  <si>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</si>
  <si>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</si>
  <si>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</si>
  <si>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</si>
  <si>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</si>
  <si>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</si>
  <si>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</si>
  <si>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</si>
  <si>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</si>
  <si>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</si>
  <si>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</si>
  <si>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</si>
  <si>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</si>
  <si>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</si>
  <si>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</si>
  <si>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</si>
  <si>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</si>
  <si>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</si>
  <si>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</si>
  <si>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</si>
  <si>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</si>
  <si>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</si>
  <si>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</si>
  <si>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</si>
  <si>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</si>
  <si>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</si>
  <si>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</si>
  <si>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</si>
  <si>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</si>
  <si>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</si>
  <si>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</si>
  <si>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</si>
  <si>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</si>
  <si>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</si>
  <si>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</si>
  <si>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</si>
  <si>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</si>
  <si>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</si>
  <si>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</si>
  <si>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</si>
  <si>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</si>
  <si>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</si>
  <si>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</si>
  <si>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</si>
  <si>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</si>
  <si>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</si>
  <si>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</si>
  <si>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</si>
  <si>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</si>
  <si>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</si>
  <si>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</si>
  <si>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</si>
  <si>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</si>
  <si>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</si>
  <si>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</si>
  <si>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</si>
  <si>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</si>
  <si>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</si>
  <si>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</si>
  <si>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</si>
  <si>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</si>
  <si>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</si>
  <si>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</si>
  <si>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</si>
  <si>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</si>
  <si>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</si>
  <si>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</si>
  <si>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</si>
  <si>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</si>
  <si>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</si>
  <si>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</si>
  <si>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</si>
  <si>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</si>
  <si>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</si>
  <si>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</si>
  <si>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</si>
  <si>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</si>
  <si>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</si>
  <si>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</si>
  <si>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</si>
  <si>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</si>
  <si>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</si>
  <si>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</si>
  <si>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</si>
  <si>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</si>
  <si>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</si>
  <si>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</si>
  <si>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</si>
  <si>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</si>
  <si>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</si>
  <si>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</si>
  <si>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</si>
  <si>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</si>
  <si>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</si>
  <si>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</si>
  <si>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</si>
  <si>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</si>
  <si>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</si>
  <si>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</si>
  <si>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</si>
  <si>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</si>
  <si>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</si>
  <si>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</si>
  <si>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</si>
  <si>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</si>
  <si>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</si>
  <si>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</si>
  <si>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</si>
  <si>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</si>
  <si>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</si>
  <si>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</si>
  <si>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</si>
  <si>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</si>
  <si>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</si>
  <si>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</si>
  <si>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</si>
  <si>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</si>
  <si>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</si>
  <si>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</si>
  <si>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</si>
  <si>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</si>
  <si>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</si>
  <si>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</si>
  <si>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</si>
  <si>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</si>
  <si>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</si>
  <si>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</si>
  <si>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</si>
  <si>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</si>
  <si>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</si>
  <si>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</si>
  <si>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</si>
  <si>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</si>
  <si>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</si>
  <si>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</si>
  <si>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</si>
  <si>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</si>
  <si>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</si>
  <si>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</si>
  <si>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</si>
  <si>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</si>
  <si>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</si>
  <si>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</si>
  <si>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</si>
  <si>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</si>
  <si>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</si>
  <si>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</si>
  <si>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</si>
  <si>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</si>
  <si>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</si>
  <si>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</si>
  <si>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</si>
  <si>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</si>
  <si>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</si>
  <si>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</si>
  <si>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</si>
  <si>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</si>
  <si>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</si>
  <si>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</si>
  <si>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</si>
  <si>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</si>
  <si>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</si>
  <si>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</si>
  <si>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</si>
  <si>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</si>
  <si>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</si>
  <si>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</si>
  <si>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</si>
  <si>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</si>
  <si>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</si>
  <si>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</si>
  <si>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</si>
  <si>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</si>
  <si>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</si>
  <si>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</si>
  <si>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</si>
  <si>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</si>
  <si>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</si>
  <si>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</si>
  <si>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</si>
  <si>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</si>
  <si>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</si>
  <si>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</si>
  <si>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</si>
  <si>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</si>
  <si>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</si>
  <si>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</si>
  <si>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</si>
  <si>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</si>
  <si>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</si>
  <si>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</si>
  <si>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</si>
  <si>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</si>
  <si>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</si>
  <si>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</si>
  <si>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</si>
  <si>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</si>
  <si>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</si>
  <si>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</si>
  <si>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</si>
  <si>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</si>
  <si>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</si>
  <si>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</si>
  <si>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</si>
  <si>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</si>
  <si>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</si>
  <si>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</si>
  <si>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</si>
  <si>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</si>
  <si>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</si>
  <si>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</si>
  <si>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</si>
  <si>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</si>
  <si>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</si>
  <si>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</si>
  <si>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</si>
  <si>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</si>
  <si>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</si>
  <si>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</si>
  <si>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</si>
  <si>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</si>
  <si>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</si>
  <si>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</si>
  <si>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</si>
  <si>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</si>
  <si>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</si>
  <si>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</si>
  <si>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</si>
  <si>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</si>
  <si>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</si>
  <si>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</si>
  <si>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</si>
  <si>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</si>
  <si>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</si>
  <si>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</si>
  <si>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</si>
  <si>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</si>
  <si>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</si>
  <si>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</si>
  <si>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</si>
  <si>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</si>
  <si>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</si>
  <si>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</si>
  <si>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</si>
  <si>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</si>
  <si>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</si>
  <si>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</si>
  <si>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</si>
  <si>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</si>
  <si>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</si>
  <si>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</si>
  <si>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</si>
  <si>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</si>
  <si>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</si>
  <si>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</si>
  <si>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</si>
  <si>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</si>
  <si>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</si>
  <si>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</si>
  <si>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</si>
  <si>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</si>
  <si>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</si>
  <si>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</si>
  <si>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</si>
  <si>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</si>
  <si>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</si>
  <si>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</si>
  <si>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</si>
  <si>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</si>
  <si>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</si>
  <si>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</si>
  <si>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</si>
  <si>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</si>
  <si>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</si>
  <si>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</si>
  <si>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</si>
  <si>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</si>
  <si>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</si>
  <si>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</si>
  <si>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</si>
  <si>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</si>
  <si>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</si>
  <si>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</si>
  <si>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</si>
  <si>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</si>
  <si>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</si>
  <si>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</si>
  <si>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</si>
  <si>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</si>
  <si>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</si>
  <si>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</si>
  <si>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</si>
  <si>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</si>
  <si>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</si>
  <si>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</si>
  <si>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</si>
  <si>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</si>
  <si>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</si>
  <si>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</si>
  <si>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</si>
  <si>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</si>
  <si>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</si>
  <si>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</si>
  <si>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</si>
  <si>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</si>
  <si>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</si>
  <si>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</si>
  <si>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</si>
  <si>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</si>
  <si>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</si>
  <si>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</si>
  <si>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</si>
  <si>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</si>
  <si>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</si>
  <si>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</si>
  <si>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</si>
  <si>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</si>
  <si>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</si>
  <si>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</si>
  <si>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</si>
  <si>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</si>
  <si>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</si>
  <si>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</si>
  <si>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</si>
  <si>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</si>
  <si>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</si>
  <si>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</si>
  <si>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</si>
  <si>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</si>
  <si>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</si>
  <si>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</si>
  <si>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</si>
  <si>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</si>
  <si>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</si>
  <si>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</si>
  <si>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</si>
  <si>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</si>
  <si>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</si>
  <si>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</si>
  <si>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</si>
  <si>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</si>
  <si>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</si>
  <si>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</si>
  <si>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</si>
  <si>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</si>
  <si>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</si>
  <si>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</si>
  <si>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</si>
  <si>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</si>
  <si>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</si>
  <si>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</si>
  <si>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</si>
  <si>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</si>
  <si>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</si>
  <si>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</si>
  <si>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</si>
  <si>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</si>
  <si>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</si>
  <si>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</si>
  <si>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</si>
  <si>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</si>
  <si>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</si>
  <si>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</si>
  <si>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</si>
  <si>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</si>
  <si>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</si>
  <si>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</si>
  <si>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</si>
  <si>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</si>
  <si>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</si>
  <si>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</si>
  <si>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</si>
  <si>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</si>
  <si>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</si>
  <si>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</si>
  <si>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</si>
  <si>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</si>
  <si>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</si>
  <si>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</si>
  <si>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</si>
  <si>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</si>
  <si>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</si>
  <si>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</si>
  <si>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</si>
  <si>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</si>
  <si>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</si>
  <si>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</si>
  <si>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</si>
  <si>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</si>
  <si>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</si>
  <si>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</si>
  <si>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</si>
  <si>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</si>
  <si>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</si>
  <si>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</si>
  <si>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</si>
  <si>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</si>
  <si>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</si>
  <si>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</si>
  <si>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</si>
  <si>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</si>
  <si>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</si>
  <si>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</si>
  <si>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</si>
  <si>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</si>
  <si>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</si>
  <si>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</si>
  <si>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</si>
  <si>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</si>
  <si>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</si>
  <si>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</si>
  <si>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</si>
  <si>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</si>
  <si>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</si>
  <si>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</si>
  <si>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</si>
  <si>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</si>
  <si>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</si>
  <si>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</si>
  <si>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</si>
  <si>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</si>
  <si>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</si>
  <si>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</si>
  <si>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</si>
  <si>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</si>
  <si>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</si>
  <si>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</si>
  <si>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</si>
  <si>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</si>
  <si>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</si>
  <si>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</si>
  <si>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</si>
  <si>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</si>
  <si>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</si>
  <si>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</si>
  <si>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</si>
  <si>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</si>
  <si>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</si>
  <si>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</si>
  <si>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</si>
  <si>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</si>
  <si>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</si>
  <si>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</si>
  <si>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</si>
  <si>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</si>
  <si>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</si>
  <si>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</si>
  <si>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</si>
  <si>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</si>
  <si>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</si>
  <si>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</si>
  <si>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</si>
  <si>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</si>
  <si>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</si>
  <si>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</si>
  <si>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</si>
  <si>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</si>
  <si>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</si>
  <si>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</si>
  <si>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</si>
  <si>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</si>
  <si>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</si>
  <si>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</si>
  <si>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</si>
  <si>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</si>
  <si>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</si>
  <si>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</si>
  <si>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</si>
  <si>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</si>
  <si>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</si>
  <si>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</si>
  <si>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</si>
  <si>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</si>
  <si>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</si>
  <si>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</si>
  <si>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</si>
  <si>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</si>
  <si>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</si>
  <si>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</si>
  <si>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</si>
  <si>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</si>
  <si>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</si>
  <si>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</si>
  <si>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</si>
  <si>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</si>
  <si>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</si>
  <si>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</si>
  <si>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</si>
  <si>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</si>
  <si>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</si>
  <si>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</si>
  <si>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</si>
  <si>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</si>
  <si>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</si>
  <si>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</si>
  <si>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</si>
  <si>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</si>
  <si>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</si>
  <si>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</si>
  <si>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</si>
  <si>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</si>
  <si>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</si>
  <si>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</si>
  <si>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</si>
  <si>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</si>
  <si>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</si>
  <si>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</si>
  <si>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</si>
  <si>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</si>
  <si>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</si>
  <si>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</si>
  <si>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</si>
  <si>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</si>
  <si>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</si>
  <si>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</si>
  <si>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</si>
  <si>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</si>
  <si>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</si>
  <si>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</si>
  <si>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</si>
  <si>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</si>
  <si>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</si>
  <si>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</si>
  <si>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</si>
  <si>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</si>
  <si>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</si>
  <si>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</si>
  <si>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</si>
  <si>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</si>
  <si>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</si>
  <si>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</si>
  <si>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</si>
  <si>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</si>
  <si>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</si>
  <si>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</si>
  <si>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</si>
  <si>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</si>
  <si>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</si>
  <si>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</si>
  <si>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</si>
  <si>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</si>
  <si>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</si>
  <si>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</si>
  <si>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</si>
  <si>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</si>
  <si>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</si>
  <si>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</si>
  <si>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</si>
  <si>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</si>
  <si>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</si>
  <si>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</si>
  <si>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</si>
  <si>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</si>
  <si>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</si>
  <si>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</si>
  <si>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</si>
  <si>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</si>
  <si>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</si>
  <si>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</si>
  <si>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</si>
  <si>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</si>
  <si>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</si>
  <si>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</si>
  <si>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</si>
  <si>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</si>
  <si>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</si>
  <si>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</si>
  <si>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</si>
  <si>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</si>
  <si>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</si>
  <si>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</si>
  <si>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</si>
  <si>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</si>
  <si>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</si>
  <si>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</si>
  <si>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</si>
  <si>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</si>
  <si>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</si>
  <si>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</si>
  <si>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</si>
  <si>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</si>
  <si>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</si>
  <si>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</si>
  <si>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</si>
  <si>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</si>
  <si>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</si>
  <si>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</si>
  <si>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</si>
  <si>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</si>
  <si>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</si>
  <si>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</si>
  <si>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</si>
  <si>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</si>
  <si>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</si>
  <si>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</si>
  <si>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</si>
  <si>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</si>
  <si>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</si>
  <si>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</si>
  <si>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</si>
  <si>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</si>
  <si>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</si>
  <si>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</si>
  <si>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</si>
  <si>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</si>
  <si>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</si>
  <si>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</si>
  <si>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</si>
  <si>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</si>
  <si>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</si>
  <si>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</si>
  <si>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</si>
  <si>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</si>
  <si>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</si>
  <si>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</si>
  <si>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</si>
  <si>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</si>
  <si>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</si>
  <si>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</si>
  <si>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</si>
  <si>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</si>
  <si>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</si>
  <si>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</si>
  <si>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</si>
  <si>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</si>
  <si>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</si>
  <si>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</si>
  <si>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</si>
  <si>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</si>
  <si>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</si>
  <si>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</si>
  <si>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</si>
  <si>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</si>
  <si>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</si>
  <si>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</si>
  <si>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</si>
  <si>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</si>
  <si>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</si>
  <si>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</si>
  <si>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</si>
  <si>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</si>
  <si>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</si>
  <si>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</si>
  <si>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</si>
  <si>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</si>
  <si>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</si>
  <si>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</si>
  <si>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</si>
  <si>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</si>
  <si>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</si>
  <si>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</si>
  <si>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</si>
  <si>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</si>
  <si>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</si>
  <si>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</si>
  <si>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</si>
  <si>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</si>
  <si>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</si>
  <si>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</si>
  <si>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</si>
  <si>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</si>
  <si>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</si>
  <si>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</si>
  <si>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</si>
  <si>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</si>
  <si>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</si>
  <si>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</si>
  <si>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</si>
  <si>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</si>
  <si>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</si>
  <si>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</si>
  <si>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</si>
  <si>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</si>
  <si>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</si>
  <si>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</si>
  <si>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</si>
  <si>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</si>
  <si>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</si>
  <si>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</si>
  <si>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</si>
  <si>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</si>
  <si>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</si>
  <si>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</si>
  <si>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</si>
  <si>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</si>
  <si>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</si>
  <si>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</si>
  <si>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</si>
  <si>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</si>
  <si>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</si>
  <si>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</si>
  <si>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</si>
  <si>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</si>
  <si>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</si>
  <si>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</si>
  <si>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</si>
  <si>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</si>
  <si>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</si>
  <si>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</si>
  <si>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</si>
  <si>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</si>
  <si>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</si>
  <si>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</si>
  <si>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</si>
  <si>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</si>
  <si>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</si>
  <si>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</si>
  <si>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</si>
  <si>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</si>
  <si>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</si>
  <si>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</si>
  <si>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</si>
  <si>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</si>
  <si>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</si>
  <si>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</si>
  <si>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</si>
  <si>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</si>
  <si>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</si>
  <si>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</si>
  <si>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</si>
  <si>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</si>
  <si>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</si>
  <si>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</si>
  <si>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</si>
  <si>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</si>
  <si>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</si>
  <si>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</si>
  <si>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</si>
  <si>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</si>
  <si>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</si>
  <si>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</si>
  <si>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</si>
  <si>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</si>
  <si>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</si>
  <si>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</si>
  <si>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</si>
  <si>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</si>
  <si>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</si>
  <si>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</si>
  <si>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</si>
  <si>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</si>
  <si>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</si>
  <si>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</si>
  <si>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</si>
  <si>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</si>
  <si>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</si>
  <si>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</si>
  <si>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</si>
  <si>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</si>
  <si>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</si>
  <si>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</si>
  <si>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</si>
  <si>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</si>
  <si>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</si>
  <si>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</si>
  <si>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</si>
  <si>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</si>
  <si>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</si>
  <si>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</si>
  <si>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</si>
  <si>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</si>
  <si>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</si>
  <si>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</si>
  <si>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</si>
  <si>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</si>
  <si>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</si>
  <si>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</si>
  <si>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</si>
  <si>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</si>
  <si>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</si>
  <si>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</si>
  <si>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</si>
  <si>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</si>
  <si>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</si>
  <si>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</si>
  <si>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</si>
  <si>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</si>
  <si>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</si>
  <si>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</si>
  <si>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</si>
  <si>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</si>
  <si>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</si>
  <si>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</si>
  <si>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</si>
  <si>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</si>
  <si>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</si>
  <si>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</si>
  <si>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</si>
  <si>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</si>
  <si>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</si>
  <si>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</si>
  <si>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</si>
  <si>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</si>
  <si>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</si>
  <si>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</si>
  <si>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</si>
  <si>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</si>
  <si>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</si>
  <si>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</si>
  <si>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</si>
  <si>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</si>
  <si>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</si>
  <si>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</si>
  <si>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</si>
  <si>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</si>
  <si>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</si>
  <si>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</si>
  <si>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</si>
  <si>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</si>
  <si>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</si>
  <si>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</si>
  <si>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</si>
  <si>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</si>
  <si>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</si>
  <si>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</si>
  <si>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</si>
  <si>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</si>
  <si>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</si>
  <si>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</si>
  <si>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</si>
  <si>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</si>
  <si>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</si>
  <si>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</si>
  <si>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</si>
  <si>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</si>
  <si>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</si>
  <si>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</si>
  <si>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</si>
  <si>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</si>
  <si>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</si>
  <si>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</si>
  <si>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</si>
  <si>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</si>
  <si>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</si>
  <si>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</si>
  <si>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</si>
  <si>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</si>
  <si>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</si>
  <si>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</si>
  <si>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</si>
  <si>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</si>
  <si>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</si>
  <si>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</si>
  <si>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</si>
  <si>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</si>
  <si>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</si>
  <si>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</si>
  <si>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</si>
  <si>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</si>
  <si>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</si>
  <si>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</si>
  <si>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</si>
  <si>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</si>
  <si>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</si>
  <si>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</si>
  <si>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</si>
  <si>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</si>
  <si>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</si>
  <si>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</si>
  <si>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</si>
  <si>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</si>
  <si>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</si>
  <si>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</si>
  <si>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</si>
  <si>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</si>
  <si>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</si>
  <si>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</si>
  <si>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</si>
  <si>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</si>
  <si>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</si>
  <si>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</si>
  <si>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</si>
  <si>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</si>
  <si>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</si>
  <si>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</si>
  <si>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</si>
  <si>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</si>
  <si>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</si>
  <si>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</si>
  <si>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</si>
  <si>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</si>
  <si>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</si>
  <si>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</si>
  <si>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</si>
  <si>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</si>
  <si>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</si>
  <si>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</si>
  <si>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</si>
  <si>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</si>
  <si>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</si>
  <si>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</si>
  <si>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</si>
  <si>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</si>
  <si>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</si>
  <si>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</si>
  <si>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</si>
  <si>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</si>
  <si>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PCM-20251027-00000208</t>
  </si>
  <si>
    <t xml:space="preserve">was access issue as site has Access night issue usf area a/ team need 80 min </t>
  </si>
  <si>
    <t>PCM-20251027-00000395</t>
  </si>
  <si>
    <t>hjr0115</t>
  </si>
  <si>
    <t>90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</si>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</sst>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2" totalsRowShown="0" headerRowDxfId="31" dataDxfId="30" headerRowBorderDxfId="28" tableBorderDxfId="29">
  <autoFilter ref="A1:L45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8" totalsRowShown="0" headerRowDxfId="15" dataDxfId="14" headerRowBorderDxfId="12" tableBorderDxfId="13">
  <autoFilter ref="A1:L11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294.31413171296299</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13.81914328703715</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45957.262557638889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45957.262557638889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45957.262557638889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45957.262557638889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45957.262557638889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45957.262557638889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45957.262557638889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45957.262557638889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45957.262557638889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45957.262557638889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45957.262557638889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45957.262557638889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45957.262557638889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45957.262557638889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45957.262557638889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45957.262557638889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45957.262557638889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45957.262557638889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45957.262557638889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45957.262557638889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45957.262557638889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45957.262557638889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45957.262557638889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45957.262557638889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45957.262557638889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45957.262557638889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45957.262557638889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45957.262557638889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45957.262557638889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45957.262557638889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45957.262557638889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45957.262557638889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45957.262557638889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45957.262557638889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45957.262557638889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45957.262557638889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45957.262557638889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45957.262557638889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45957.262557638889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45957.262557638889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45957.262557638889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45957.262557638889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45957.262557638889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45957.262557638889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45957.262557638889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45957.262557638889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45957.262557638889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45957.262557638889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45957.262557638889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45957.262557638889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45957.262557638889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45957.262557638889</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45957.262557638889</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076AC202-94E8-4334-9A3F-AEAA292C07B0}"/>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7.19921875"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132.26271967592766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45957.262557638889</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45957.262557638889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45957.262557638889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45957.262557638889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45957.262557638889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45957.262557638889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45957.262557638889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45957.262557638889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45957.262557638889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45957.262557638889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45957.262557638889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45957.262557638889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45957.262557638889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45957.262557638889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45957.262557638889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45957.262557638889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45957.262557638889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45957.262557638889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45957.262557638889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45957.262557638889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45957.262557638889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45957.262557638889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45957.262557638889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45957.262557638889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45957.262557638889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45957.262557638889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45957.262557638889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45957.262557638889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45957.262557638889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45957.262557638889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45957.262557638889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45957.262557638889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45957.262557638889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45957.262557638889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45957.262557638889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45957.262557638889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45957.262557638889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45957.262557638889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45957.262557638889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45957.262557638889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45957.262557638889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45957.262557638889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45957.262557638889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45957.262557638889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45957.262557638889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45957.262557638889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45957.262557638889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45957.262557638889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45957.262557638889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45957.262557638889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45957.262557638889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45957.262557638889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45957.262557638889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45957.262557638889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45957.262557638889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45957.262557638889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45957.262557638889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45957.262557638889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45957.262557638889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45957.262557638889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45957.262557638889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45957.262557638889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45957.262557638889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45957.262557638889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45957.262557638889</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45957.262557638889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45957.262557638889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45957.262557638889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45957.262557638889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45957.262557638889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45957.262557638889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45957.262557638889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45957.262557638889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45957.262557638889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45957.262557638889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45957.262557638889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45957.262557638889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45957.262557638889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45957.262557638889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45957.262557638889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45957.262557638889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45957.262557638889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45957.262557638889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45957.262557638889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45957.262557638889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45957.262557638889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45957.262557638889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45957.262557638889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45957.262557638889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45957.262557638889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45957.262557638889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45957.262557638889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45957.262557638889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45957.262557638889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45957.262557638889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45957.262557638889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45957.262557638889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45957.262557638889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45957.262557638889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45957.262557638889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45957.262557638889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45957.262557638889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45957.262557638889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45957.262557638889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45957.262557638889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45957.262557638889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45957.262557638889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45957.262557638889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45957.262557638889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45957.262557638889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45957.262557638889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45957.262557638889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45957.262557638889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45957.262557638889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45957.262557638889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45957.262557638889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45957.262557638889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45957.262557638889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45957.262557638889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45957.262557638889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45957.262557638889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45957.262557638889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45957.262557638889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45957.262557638889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45957.262557638889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45957.262557638889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45957.262557638889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45957.262557638889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45957.262557638889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45957.262557638889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45957.262557638889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45957.262557638889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45957.262557638889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45957.262557638889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45957.262557638889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45957.262557638889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45957.262557638889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45957.262557638889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45957.262557638889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45957.262557638889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45957.262557638889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45957.262557638889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45957.262557638889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45957.262557638889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45957.262557638889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45957.262557638889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45957.262557638889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45957.262557638889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45957.262557638889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45957.262557638889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45957.262557638889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45957.262557638889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45957.262557638889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45957.262557638889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45957.262557638889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45957.262557638889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45957.262557638889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45957.262557638889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45957.262557638889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45957.262557638889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45957.262557638889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45957.262557638889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45957.262557638889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45957.262557638889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45957.262557638889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45957.262557638889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45957.262557638889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45957.262557638889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45957.262557638889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45957.262557638889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45957.262557638889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45957.262557638889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45957.262557638889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45957.262557638889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45957.262557638889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45957.262557638889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45957.262557638889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45957.262557638889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45957.262557638889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45957.262557638889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45957.262557638889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45957.262557638889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45957.262557638889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45957.262557638889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45957.262557638889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45957.262557638889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45957.262557638889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45957.262557638889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45957.262557638889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45957.262557638889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45957.262557638889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45957.262557638889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45957.262557638889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45957.262557638889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45957.262557638889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45957.262557638889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45957.262557638889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45957.262557638889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45957.262557638889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45957.262557638889</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45957.262557638889</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45957.262557638889</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45957.262557638889</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45957.262557638889</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45957.262557638889</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45957.262557638889</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45957.262557638889</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45957.262557638889</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45957.262557638889</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45957.262557638889</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45957.262557638889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45957.262557638889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45957.262557638889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45957.262557638889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45957.262557638889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45957.262557638889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45957.262557638889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45957.262557638889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45957.262557638889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45957.262557638889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45957.262557638889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45957.262557638889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45957.262557638889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45957.262557638889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45957.262557638889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45957.262557638889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45957.262557638889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45957.262557638889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45957.262557638889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45957.262557638889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45957.262557638889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45957.262557638889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45957.262557638889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45957.262557638889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45957.262557638889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45957.262557638889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45957.262557638889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45957.262557638889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45957.262557638889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45957.262557638889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45957.262557638889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45957.262557638889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45957.262557638889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45957.262557638889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45957.262557638889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45957.262557638889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45957.262557638889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45957.262557638889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45957.262557638889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45957.262557638889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45957.262557638889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45957.262557638889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45957.262557638889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45957.262557638889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45957.262557638889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45957.262557638889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45957.262557638889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45957.262557638889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45957.262557638889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45957.262557638889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45957.262557638889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45957.262557638889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45957.262557638889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45957.262557638889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45957.262557638889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45957.262557638889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45957.262557638889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45957.262557638889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45957.262557638889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45957.262557638889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45957.262557638889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45957.262557638889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45957.262557638889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45957.262557638889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45957.262557638889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45957.262557638889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45957.262557638889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45957.262557638889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45957.262557638889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45957.262557638889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45957.262557638889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45957.262557638889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45957.262557638889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45957.262557638889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45957.262557638889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45957.262557638889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45957.262557638889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45957.262557638889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45957.262557638889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45957.262557638889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45957.262557638889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45957.262557638889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45957.262557638889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45957.262557638889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45957.262557638889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45957.262557638889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45957.262557638889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45957.262557638889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45957.262557638889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45957.262557638889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45957.262557638889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45957.262557638889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45957.262557638889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45957.262557638889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45957.262557638889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45957.262557638889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45957.262557638889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45957.262557638889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45957.262557638889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45957.262557638889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45957.262557638889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45957.262557638889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45957.262557638889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45957.262557638889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45957.262557638889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45957.262557638889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45957.262557638889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45957.262557638889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45957.262557638889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45957.262557638889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45957.262557638889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45957.262557638889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45957.262557638889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45957.262557638889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45957.262557638889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45957.262557638889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45957.262557638889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45957.262557638889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45957.262557638889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45957.262557638889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45957.262557638889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45957.262557638889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45957.262557638889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45957.262557638889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45957.262557638889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45957.262557638889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45957.262557638889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45957.262557638889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45957.262557638889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45957.262557638889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45957.262557638889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45957.262557638889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45957.262557638889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45957.262557638889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45957.262557638889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45957.262557638889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45957.262557638889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45957.262557638889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45957.262557638889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45957.262557638889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45957.262557638889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45957.262557638889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45957.262557638889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45957.262557638889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45957.262557638889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45957.262557638889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45957.262557638889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45957.262557638889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45957.262557638889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45957.262557638889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45957.262557638889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45957.262557638889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45957.262557638889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45957.262557638889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45957.262557638889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45957.262557638889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45957.262557638889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45957.262557638889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45957.262557638889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45957.262557638889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45957.262557638889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45957.262557638889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45957.262557638889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45957.262557638889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45957.262557638889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45957.262557638889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45957.262557638889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45957.262557638889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45957.262557638889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45957.262557638889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45957.262557638889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45957.262557638889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45957.262557638889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45957.262557638889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45957.262557638889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45957.262557638889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45957.262557638889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45957.262557638889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45957.262557638889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45957.262557638889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45957.262557638889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45957.262557638889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45957.262557638889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45957.262557638889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45957.262557638889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45957.262557638889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45957.262557638889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45957.262557638889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45957.262557638889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45957.262557638889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45957.262557638889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45957.262557638889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45957.262557638889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45957.262557638889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45957.262557638889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45957.262557638889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45957.262557638889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45957.262557638889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45957.262557638889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45957.262557638889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45957.262557638889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45957.262557638889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45957.262557638889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45957.262557638889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45957.262557638889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45957.262557638889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45957.262557638889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45957.262557638889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45957.262557638889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45957.262557638889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45957.262557638889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45957.262557638889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45957.262557638889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45957.262557638889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45957.262557638889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45957.262557638889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45957.262557638889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45957.262557638889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45957.262557638889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45957.262557638889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45957.262557638889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45957.262557638889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45957.262557638889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45957.262557638889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45957.262557638889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45957.262557638889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45957.262557638889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45957.262557638889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45957.262557638889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45957.262557638889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45957.262557638889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45957.262557638889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45957.262557638889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45957.262557638889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45957.262557638889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45957.262557638889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45957.262557638889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45957.262557638889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45957.262557638889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45957.262557638889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45957.262557638889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45957.262557638889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45957.262557638889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45957.262557638889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45957.262557638889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45957.262557638889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45957.262557638889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45957.262557638889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45957.262557638889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45957.262557638889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45957.262557638889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45957.262557638889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45957.262557638889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45957.262557638889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45957.262557638889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45957.262557638889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45957.262557638889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45957.262557638889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45957.262557638889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45957.262557638889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45957.262557638889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45957.262557638889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45957.262557638889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45957.262557638889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45957.262557638889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45957.262557638889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45957.262557638889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45957.262557638889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45957.262557638889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45957.262557638889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45957.262557638889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45957.262557638889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45957.262557638889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45957.262557638889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45957.262557638889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45957.262557638889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45957.262557638889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45957.262557638889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45957.262557638889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45957.262557638889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45957.262557638889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45957.262557638889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45957.262557638889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45957.262557638889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45957.262557638889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45957.262557638889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45957.262557638889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45957.262557638889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45957.262557638889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45957.262557638889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45957.262557638889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45957.262557638889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45957.262557638889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45957.262557638889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45957.262557638889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45957.262557638889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45957.262557638889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45957.262557638889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45957.262557638889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45957.262557638889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45957.262557638889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45957.262557638889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45957.262557638889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45957.262557638889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45957.262557638889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45957.262557638889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45957.262557638889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45957.262557638889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45957.262557638889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45957.262557638889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45957.262557638889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45957.262557638889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45957.262557638889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45957.262557638889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45957.262557638889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45957.262557638889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45957.262557638889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45957.262557638889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45957.262557638889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45957.262557638889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45957.262557638889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45957.262557638889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45957.262557638889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45957.262557638889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45957.262557638889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45957.262557638889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45957.262557638889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45957.262557638889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45957.262557638889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45957.262557638889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45957.262557638889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45957.262557638889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45957.262557638889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45957.262557638889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45957.262557638889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45957.262557638889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45957.262557638889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45957.262557638889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45957.262557638889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45957.262557638889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45957.262557638889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45957.262557638889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45957.262557638889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45957.262557638889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45957.262557638889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45957.262557638889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45957.262557638889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45957.262557638889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45957.262557638889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45957.262557638889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45957.262557638889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45957.262557638889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45957.262557638889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45957.262557638889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45957.262557638889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45957.262557638889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45957.262557638889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45957.262557638889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45957.262557638889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45957.262557638889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45957.262557638889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45957.262557638889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45957.262557638889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45957.262557638889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45957.262557638889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45957.262557638889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45957.262557638889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45957.262557638889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45957.262557638889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45957.262557638889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45957.262557638889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45957.262557638889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45957.262557638889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45957.262557638889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45957.262557638889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45957.262557638889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45957.262557638889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45957.262557638889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45957.262557638889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45957.262557638889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45957.262557638889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45957.262557638889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45957.262557638889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45957.262557638889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45957.262557638889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45957.262557638889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45957.262557638889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45957.262557638889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45957.262557638889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45957.262557638889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45957.262557638889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45957.262557638889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45957.262557638889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45957.262557638889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45957.262557638889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45957.262557638889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45957.262557638889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45957.262557638889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45957.262557638889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45957.262557638889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45957.262557638889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45957.262557638889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45957.262557638889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45957.262557638889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45957.262557638889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45957.262557638889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45957.262557638889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45957.262557638889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45957.262557638889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45957.262557638889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45957.262557638889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45957.262557638889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45957.262557638889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45957.262557638889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45957.262557638889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45957.262557638889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45957.262557638889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45957.262557638889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45957.262557638889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45957.262557638889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45957.262557638889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45957.262557638889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45957.262557638889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45957.262557638889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45957.262557638889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45957.262557638889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45957.262557638889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45957.262557638889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45957.262557638889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45957.262557638889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45957.262557638889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45957.262557638889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45957.262557638889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45957.262557638889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45957.262557638889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45957.262557638889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45957.262557638889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45957.262557638889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45957.262557638889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45957.262557638889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45957.262557638889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45957.262557638889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45957.262557638889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45957.262557638889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45957.262557638889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45957.262557638889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45957.262557638889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45957.262557638889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45957.262557638889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45957.262557638889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45957.262557638889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45957.262557638889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45957.262557638889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45957.262557638889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45957.262557638889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45957.262557638889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45957.262557638889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45957.262557638889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45957.262557638889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45957.262557638889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45957.262557638889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45957.262557638889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45957.262557638889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45957.262557638889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45957.262557638889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45957.262557638889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45957.262557638889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45957.262557638889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45957.262557638889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45957.262557638889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45957.262557638889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45957.262557638889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45957.262557638889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45957.262557638889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45957.262557638889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45957.262557638889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45957.262557638889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45957.262557638889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45957.262557638889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45957.262557638889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45957.262557638889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45957.262557638889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45957.262557638889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45957.262557638889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45957.262557638889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45957.262557638889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45957.262557638889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45957.262557638889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45957.262557638889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45957.262557638889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45957.262557638889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45957.262557638889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45957.262557638889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45957.262557638889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45957.262557638889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45957.262557638889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45957.262557638889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45957.262557638889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45957.262557638889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45957.262557638889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45957.262557638889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45957.262557638889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45957.262557638889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45957.262557638889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45957.262557638889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45957.262557638889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45957.262557638889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45957.262557638889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45957.262557638889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45957.262557638889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45957.262557638889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45957.262557638889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45957.262557638889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45957.262557638889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45957.262557638889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45957.262557638889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45957.262557638889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45957.262557638889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45957.262557638889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45957.262557638889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45957.262557638889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45957.262557638889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45957.262557638889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45957.262557638889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45957.262557638889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45957.262557638889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45957.262557638889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45957.262557638889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45957.262557638889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45957.262557638889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45957.262557638889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45957.262557638889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45957.262557638889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45957.262557638889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45957.262557638889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45957.262557638889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45957.262557638889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45957.262557638889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45957.262557638889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45957.262557638889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45957.262557638889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45957.262557638889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45957.262557638889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45957.262557638889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45957.262557638889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45957.262557638889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45957.262557638889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45957.262557638889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45957.262557638889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45957.262557638889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45957.262557638889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45957.262557638889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45957.262557638889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45957.262557638889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45957.262557638889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45957.262557638889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45957.262557638889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45957.262557638889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45957.262557638889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45957.262557638889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45957.262557638889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45957.262557638889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45957.262557638889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45957.262557638889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45957.262557638889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45957.262557638889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45957.262557638889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45957.262557638889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45957.262557638889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45957.262557638889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45957.262557638889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45957.262557638889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45957.262557638889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45957.262557638889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45957.262557638889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45957.262557638889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45957.262557638889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45957.262557638889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45957.262557638889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45957.262557638889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45957.262557638889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45957.262557638889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45957.262557638889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45957.262557638889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45957.262557638889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45957.262557638889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45957.262557638889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45957.262557638889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45957.262557638889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45957.262557638889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45957.262557638889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45957.262557638889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45957.262557638889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45957.262557638889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45957.262557638889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45957.262557638889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45957.262557638889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45957.262557638889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45957.262557638889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45957.262557638889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45957.262557638889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45957.262557638889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45957.262557638889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45957.262557638889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45957.262557638889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45957.262557638889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45957.262557638889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45957.262557638889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45957.262557638889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45957.262557638889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45957.262557638889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45957.262557638889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45957.262557638889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45957.262557638889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45957.262557638889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45957.262557638889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45957.262557638889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45957.262557638889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45957.262557638889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45957.262557638889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45957.262557638889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45957.262557638889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45957.262557638889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45957.262557638889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45957.262557638889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45957.262557638889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45957.262557638889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45957.262557638889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45957.262557638889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45957.262557638889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45957.262557638889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45957.262557638889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45957.262557638889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45957.262557638889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45957.262557638889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45957.262557638889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45957.262557638889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45957.262557638889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45957.262557638889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45957.262557638889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45957.262557638889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45957.262557638889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45957.262557638889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45957.262557638889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45957.262557638889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45957.262557638889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45957.262557638889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45957.262557638889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45957.262557638889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45957.262557638889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45957.262557638889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45957.262557638889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45957.262557638889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45957.262557638889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45957.262557638889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45957.262557638889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45957.262557638889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45957.262557638889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45957.262557638889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45957.262557638889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45957.262557638889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45957.262557638889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45957.262557638889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45957.262557638889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45957.262557638889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45957.262557638889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45957.262557638889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45957.262557638889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45957.262557638889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45957.262557638889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45957.262557638889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45957.262557638889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45957.262557638889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45957.262557638889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45957.262557638889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45957.262557638889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45957.262557638889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45957.262557638889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45957.262557638889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45957.262557638889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45957.262557638889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45957.262557638889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45957.262557638889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45957.262557638889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45957.262557638889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45957.262557638889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45957.262557638889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45957.262557638889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45957.262557638889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45957.262557638889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45957.262557638889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45957.262557638889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45957.262557638889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45957.262557638889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45957.262557638889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45957.262557638889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45957.262557638889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45957.262557638889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45957.262557638889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45957.262557638889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45957.262557638889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45957.262557638889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45957.262557638889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45957.262557638889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45957.262557638889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45957.262557638889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45957.262557638889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45957.262557638889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45957.262557638889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45957.262557638889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45957.262557638889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45957.262557638889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45957.262557638889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45957.262557638889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45957.262557638889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45957.262557638889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45957.262557638889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45957.262557638889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45957.262557638889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45957.262557638889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45957.262557638889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45957.262557638889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45957.262557638889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45957.262557638889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45957.262557638889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45957.262557638889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45957.262557638889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45957.262557638889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45957.262557638889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45957.262557638889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45957.262557638889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45957.262557638889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45957.262557638889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45957.262557638889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45957.262557638889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45957.262557638889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45957.262557638889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45957.262557638889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45957.262557638889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45957.262557638889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45957.262557638889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45957.262557638889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45957.262557638889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45957.262557638889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45957.262557638889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45957.262557638889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45957.262557638889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45957.262557638889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45957.262557638889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45957.262557638889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45957.262557638889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45957.262557638889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45957.262557638889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45957.262557638889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45957.262557638889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45957.262557638889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45957.262557638889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45957.262557638889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45957.262557638889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45957.262557638889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45957.262557638889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45957.262557638889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45957.262557638889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45957.262557638889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45957.262557638889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45957.262557638889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45957.262557638889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45957.262557638889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45957.262557638889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45957.262557638889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45957.262557638889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45957.262557638889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45957.262557638889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45957.262557638889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45957.262557638889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45957.262557638889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45957.262557638889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45957.262557638889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45957.262557638889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45957.262557638889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45957.262557638889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45957.262557638889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45957.262557638889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45957.262557638889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45957.262557638889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45957.262557638889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45957.262557638889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45957.262557638889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45957.262557638889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45957.262557638889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45957.262557638889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45957.262557638889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45957.262557638889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45957.262557638889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45957.262557638889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45957.262557638889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45957.262557638889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45957.262557638889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45957.262557638889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45957.262557638889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45957.262557638889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45957.262557638889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45957.262557638889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45957.262557638889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45957.262557638889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45957.262557638889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45957.262557638889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45957.262557638889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45957.262557638889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45957.262557638889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45957.262557638889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45957.262557638889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45957.262557638889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45957.262557638889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45957.262557638889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45957.262557638889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45957.262557638889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45957.262557638889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45957.262557638889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45957.262557638889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45957.262557638889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45957.262557638889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45957.262557638889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45957.262557638889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45957.262557638889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45957.262557638889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45957.262557638889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45957.262557638889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45957.262557638889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45957.262557638889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45957.262557638889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45957.262557638889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45957.262557638889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45957.262557638889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45957.262557638889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45957.262557638889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45957.262557638889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45957.262557638889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45957.262557638889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45957.262557638889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45957.262557638889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45957.262557638889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45957.262557638889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45957.262557638889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45957.262557638889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45957.262557638889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45957.262557638889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45957.262557638889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45957.262557638889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45957.262557638889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45957.262557638889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45957.262557638889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45957.262557638889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45957.262557638889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45957.262557638889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45957.262557638889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45957.262557638889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45957.262557638889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45957.262557638889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45957.262557638889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45957.262557638889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45957.262557638889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45957.262557638889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45957.262557638889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45957.262557638889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45957.262557638889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45957.262557638889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45957.262557638889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45957.262557638889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45957.262557638889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45957.262557638889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45957.262557638889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45957.262557638889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45957.262557638889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45957.262557638889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45957.262557638889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45957.262557638889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45957.262557638889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45957.262557638889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45957.262557638889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45957.262557638889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45957.262557638889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45957.262557638889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45957.262557638889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45957.262557638889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45957.262557638889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45957.262557638889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45957.262557638889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45957.262557638889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45957.262557638889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45957.262557638889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45957.262557638889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45957.262557638889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45957.262557638889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45957.262557638889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45957.262557638889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45957.262557638889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45957.262557638889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45957.262557638889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45957.262557638889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45957.262557638889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45957.262557638889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45957.262557638889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45957.262557638889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45957.262557638889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45957.262557638889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45957.262557638889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45957.262557638889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45957.262557638889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45957.262557638889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45957.262557638889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45957.262557638889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45957.262557638889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45957.262557638889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45957.262557638889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45957.262557638889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45957.262557638889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45957.262557638889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45957.262557638889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45957.262557638889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45957.262557638889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45957.262557638889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45957.262557638889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45957.262557638889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45957.262557638889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45957.262557638889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45957.262557638889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45957.262557638889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45957.262557638889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45957.262557638889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45957.262557638889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45957.262557638889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45957.262557638889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45957.262557638889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45957.262557638889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45957.262557638889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45957.262557638889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45957.262557638889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45957.262557638889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45957.262557638889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45957.262557638889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45957.262557638889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45957.262557638889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45957.262557638889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45957.262557638889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45957.262557638889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45957.262557638889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45957.262557638889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45957.262557638889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45957.262557638889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45957.262557638889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45957.262557638889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45957.262557638889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45957.262557638889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45957.262557638889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45957.262557638889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45957.262557638889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45957.262557638889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45957.262557638889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45957.262557638889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45957.262557638889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45957.262557638889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45957.262557638889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45957.262557638889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45957.262557638889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45957.262557638889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45957.262557638889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45957.262557638889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45957.262557638889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45957.262557638889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45957.262557638889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45957.262557638889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45957.262557638889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45957.262557638889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45957.262557638889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45957.262557638889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45957.262557638889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45957.262557638889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45957.262557638889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45957.262557638889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45957.262557638889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45957.262557638889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45957.262557638889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45957.262557638889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45957.262557638889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45957.262557638889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45957.262557638889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45957.262557638889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45957.262557638889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45957.262557638889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45957.262557638889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45957.262557638889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45957.262557638889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45957.262557638889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45957.262557638889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45957.262557638889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45957.262557638889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45957.262557638889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45957.262557638889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45957.262557638889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45957.262557638889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45957.262557638889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45957.262557638889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45957.262557638889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45957.262557638889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45957.262557638889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45957.262557638889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45957.262557638889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45957.262557638889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45957.262557638889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45957.262557638889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45957.262557638889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45957.262557638889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45957.262557638889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45957.262557638889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45957.262557638889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45957.262557638889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45957.262557638889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45957.262557638889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45957.262557638889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45957.262557638889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45957.262557638889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45957.262557638889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45957.262557638889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45957.262557638889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45957.262557638889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45957.262557638889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45957.262557638889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45957.262557638889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45957.262557638889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45957.262557638889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45957.262557638889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45957.262557638889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45957.262557638889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45957.262557638889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45957.262557638889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45957.262557638889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45957.262557638889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45957.262557638889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45957.262557638889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45957.262557638889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45957.262557638889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45957.262557638889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45957.262557638889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45957.262557638889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45957.262557638889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45957.262557638889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45957.262557638889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45957.262557638889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45957.262557638889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45957.262557638889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45957.262557638889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45957.262557638889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45957.262557638889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45957.262557638889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45957.262557638889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45957.262557638889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45957.262557638889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45957.262557638889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45957.262557638889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45957.262557638889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45957.262557638889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45957.262557638889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45957.262557638889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45957.262557638889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45957.262557638889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45957.262557638889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45957.262557638889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45957.262557638889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45957.262557638889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45957.262557638889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45957.262557638889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45957.262557638889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45957.262557638889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45957.262557638889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45957.262557638889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45957.262557638889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45957.262557638889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45957.262557638889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45957.262557638889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45957.262557638889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45957.262557638889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45957.262557638889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45957.262557638889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45957.262557638889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45957.262557638889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45957.262557638889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45957.262557638889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45957.262557638889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45957.262557638889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45957.262557638889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45957.262557638889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45957.262557638889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45957.262557638889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45957.262557638889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45957.262557638889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45957.262557638889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45957.262557638889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45957.262557638889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45957.262557638889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45957.262557638889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45957.262557638889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45957.262557638889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45957.262557638889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45957.262557638889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45957.262557638889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45957.262557638889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45957.262557638889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45957.262557638889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45957.262557638889</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tabSelected="1" workbookViewId="0">
      <selection activeCell="F7" sqref="F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253.78184004629293</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3.6278354166643112</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2</v>
      </c>
      <c r="D4" s="94" t="s">
        <v>36493</v>
      </c>
      <c r="E4" s="98" t="s">
        <v>38998</v>
      </c>
      <c r="F4" s="123">
        <v>45957.129861111112</v>
      </c>
      <c r="G4" s="124">
        <f ca="1">IFERROR(NOW()-F4,"")</f>
        <v>0.13269652777671581</v>
      </c>
      <c r="H4" s="123">
        <v>45956.92114583333</v>
      </c>
      <c r="I4" s="119" t="str">
        <f>IFERROR(VLOOKUP(D4,DB!A:F,6,0),"")</f>
        <v>Generator-SG</v>
      </c>
      <c r="J4" s="119" t="str">
        <f>IFERROR(VLOOKUP(D4,DB!A:G,7,0),"")</f>
        <v>NA</v>
      </c>
      <c r="K4" s="125" t="s">
        <v>39089</v>
      </c>
      <c r="L4" s="121" t="str">
        <f>IFERROR(VLOOKUP(D4,DB!A:I,9,0),"")</f>
        <v>Latis</v>
      </c>
    </row>
    <row r="5" spans="1:16" ht="15" customHeight="1">
      <c r="A5" s="119" t="s">
        <v>39090</v>
      </c>
      <c r="B5" s="119" t="str">
        <f>IFERROR(VLOOKUP(D5,DB!A:K,11,0),"")</f>
        <v>R4</v>
      </c>
      <c r="C5" s="120">
        <v>2</v>
      </c>
      <c r="D5" s="94" t="s">
        <v>39091</v>
      </c>
      <c r="E5" s="98" t="s">
        <v>38998</v>
      </c>
      <c r="F5" s="123">
        <v>45957.25277777778</v>
      </c>
      <c r="G5" s="124">
        <f ca="1">IFERROR(NOW()-F5,"")</f>
        <v>9.7798611095640808E-3</v>
      </c>
      <c r="H5" s="123">
        <v>45957.246539351851</v>
      </c>
      <c r="I5" s="119" t="str">
        <f>IFERROR(VLOOKUP(D5,DB!A:F,6,0),"")</f>
        <v>Generator-SG</v>
      </c>
      <c r="J5" s="119" t="str">
        <f>IFERROR(VLOOKUP(D5,DB!A:G,7,0),"")</f>
        <v>No BB Shifted</v>
      </c>
      <c r="K5" s="125" t="s">
        <v>39092</v>
      </c>
      <c r="L5" s="121" t="str">
        <f>IFERROR(VLOOKUP(D5,DB!A:I,9,0),"")</f>
        <v>Latis</v>
      </c>
    </row>
    <row r="6" spans="1:16" ht="15" customHeight="1">
      <c r="A6" s="119"/>
      <c r="B6" s="119" t="str">
        <f>IFERROR(VLOOKUP(D6,DB!A:K,11,0),"")</f>
        <v/>
      </c>
      <c r="C6" s="120"/>
      <c r="D6" s="94"/>
      <c r="E6" s="98"/>
      <c r="F6" s="123"/>
      <c r="G6" s="124">
        <f ca="1">IFERROR(NOW()-F6,"")</f>
        <v>45957.262557638889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45957.262557638889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45957.262557638889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45957.262557638889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45957.262557638889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45957.262557638889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45957.262557638889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45957.262557638889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45957.262557638889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45957.262557638889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45957.262557638889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45957.262557638889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45957.262557638889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45957.262557638889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45957.262557638889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45957.262557638889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45957.262557638889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45957.262557638889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45957.262557638889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45957.262557638889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45957.262557638889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45957.262557638889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45957.262557638889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45957.262557638889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45957.262557638889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45957.262557638889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45957.262557638889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45957.262557638889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45957.262557638889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45957.262557638889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45957.262557638889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45957.262557638889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45957.262557638889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45957.262557638889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45957.262557638889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45957.262557638889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45957.262557638889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45957.262557638889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45957.262557638889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45957.262557638889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45957.262557638889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45957.262557638889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45957.262557638889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45957.262557638889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45957.262557638889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45957.262557638889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45957.262557638889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45957.262557638889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45957.262557638889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45957.262557638889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45957.262557638889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45957.262557638889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45957.262557638889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45957.262557638889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45957.262557638889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45957.262557638889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45957.262557638889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45957.262557638889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45957.262557638889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45957.262557638889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45957.262557638889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45957.262557638889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45957.262557638889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45957.262557638889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45957.262557638889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45957.262557638889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45957.262557638889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45957.262557638889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45957.262557638889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45957.262557638889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45957.262557638889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45957.262557638889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45957.262557638889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45957.262557638889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45957.262557638889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45957.262557638889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45957.262557638889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45957.262557638889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45957.262557638889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45957.262557638889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45957.262557638889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45957.262557638889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45957.262557638889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45957.262557638889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45957.262557638889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45957.262557638889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45957.262557638889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45957.262557638889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45957.262557638889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45957.262557638889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45957.262557638889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45957.262557638889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45957.262557638889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45957.262557638889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45957.262557638889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45957.262557638889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45957.262557638889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45957.262557638889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45957.262557638889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45957.262557638889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45957.262557638889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45957.262557638889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45957.262557638889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45957.262557638889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45957.262557638889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45957.262557638889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45957.262557638889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45957.262557638889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45957.262557638889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45957.262557638889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45957.262557638889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45957.262557638889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45957.262557638889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45957.262557638889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45957.262557638889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45957.262557638889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45957.262557638889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45957.262557638889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45957.262557638889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45957.262557638889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45957.262557638889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45957.262557638889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45957.262557638889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45957.262557638889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45957.262557638889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45957.262557638889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45957.262557638889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45957.262557638889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45957.262557638889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45957.262557638889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45957.262557638889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45957.262557638889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45957.262557638889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45957.262557638889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45957.262557638889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45957.262557638889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45957.262557638889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45957.262557638889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45957.262557638889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45957.262557638889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45957.262557638889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45957.262557638889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45957.262557638889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45957.262557638889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45957.262557638889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45957.262557638889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45957.262557638889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45957.262557638889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45957.262557638889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45957.262557638889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45957.262557638889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45957.262557638889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45957.262557638889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45957.262557638889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45957.262557638889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45957.262557638889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45957.262557638889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45957.262557638889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45957.262557638889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45957.262557638889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45957.262557638889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45957.262557638889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45957.262557638889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45957.262557638889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45957.262557638889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45957.262557638889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45957.262557638889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45957.262557638889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45957.262557638889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45957.262557638889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45957.262557638889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45957.262557638889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45957.262557638889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45957.262557638889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45957.262557638889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45957.262557638889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45957.262557638889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45957.262557638889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45957.262557638889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45957.262557638889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45957.262557638889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45957.262557638889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45957.262557638889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45957.262557638889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45957.262557638889</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45957.262557638889</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45957.262557638889</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45957.262557638889</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45957.262557638889</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45957.262557638889</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45957.262557638889</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45957.262557638889</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45957.262557638889</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45957.262557638889</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45957.262557638889</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45957.262557638889</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45957.262557638889</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45957.262557638889</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45957.262557638889</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45957.262557638889</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45957.262557638889</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45957.262557638889</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39093</v>
      </c>
      <c r="B2" s="37" t="str">
        <f>IFERROR(VLOOKUP(D2,DB!A:K,11,0),"")</f>
        <v>R5</v>
      </c>
      <c r="C2" s="37">
        <v>3</v>
      </c>
      <c r="D2" s="118" t="s">
        <v>36034</v>
      </c>
      <c r="E2" s="37" t="s">
        <v>38998</v>
      </c>
      <c r="F2" s="38">
        <v>45891.832060185188</v>
      </c>
      <c r="G2" s="144">
        <f ca="1">IFERROR(NOW()-F2,"")</f>
        <v>65.430497453700809</v>
      </c>
      <c r="H2" s="38">
        <v>45891.790393518517</v>
      </c>
      <c r="I2" s="37" t="str">
        <f>IFERROR(VLOOKUP(D2,DB!A:F,6,0),"")</f>
        <v>Generator-SG</v>
      </c>
      <c r="J2" s="37" t="str">
        <f>IFERROR(VLOOKUP(D2,DB!A:G,7,0),"")</f>
        <v>Vandalized</v>
      </c>
      <c r="K2" s="37" t="s">
        <v>39094</v>
      </c>
      <c r="L2" s="37" t="str">
        <f>IFERROR(VLOOKUP(D2,DB!A:I,9,0),"")</f>
        <v>Latis</v>
      </c>
      <c r="M2" s="117"/>
    </row>
    <row r="3" spans="1:13" ht="30.75">
      <c r="A3" s="37" t="s">
        <v>39095</v>
      </c>
      <c r="B3" s="37" t="str">
        <f>IFERROR(VLOOKUP(D3,DB!A:K,11,0),"")</f>
        <v>R5</v>
      </c>
      <c r="C3" s="37">
        <v>1</v>
      </c>
      <c r="D3" s="37" t="s">
        <v>31329</v>
      </c>
      <c r="E3" s="37" t="s">
        <v>39079</v>
      </c>
      <c r="F3" s="38">
        <v>45926.188877314817</v>
      </c>
      <c r="G3" s="144">
        <f t="shared" ref="G3" ca="1" si="0">IFERROR(NOW()-F3,"")</f>
        <v>31.073680324072484</v>
      </c>
      <c r="H3" s="38">
        <v>45926.158159722225</v>
      </c>
      <c r="I3" s="37" t="str">
        <f>IFERROR(VLOOKUP(D3,DB!A:F,6,0),"")</f>
        <v>SCECO</v>
      </c>
      <c r="J3" s="37" t="str">
        <f>IFERROR(VLOOKUP(D3,DB!A:G,7,0),"")</f>
        <v>Good</v>
      </c>
      <c r="K3" s="37" t="s">
        <v>39096</v>
      </c>
      <c r="L3" s="37" t="str">
        <f>IFERROR(VLOOKUP(D3,DB!A:I,9,0),"")</f>
        <v>Latis</v>
      </c>
      <c r="M3" s="117"/>
    </row>
    <row r="4" spans="1:13" ht="48" customHeight="1">
      <c r="A4" s="152" t="s">
        <v>39097</v>
      </c>
      <c r="B4" s="152" t="str">
        <f>IFERROR(VLOOKUP(D4,DB!A:K,11,0),"")</f>
        <v>R5</v>
      </c>
      <c r="C4" s="152">
        <v>1</v>
      </c>
      <c r="D4" s="152" t="s">
        <v>34781</v>
      </c>
      <c r="E4" s="152" t="s">
        <v>39079</v>
      </c>
      <c r="F4" s="153">
        <v>45948.661111111112</v>
      </c>
      <c r="G4" s="154">
        <f ca="1">IFERROR(NOW()-F4,"")</f>
        <v>8.6014465277767158</v>
      </c>
      <c r="H4" s="153">
        <v>45948.661111111112</v>
      </c>
      <c r="I4" s="152" t="str">
        <f>IFERROR(VLOOKUP(D4,DB!A:F,6,0),"")</f>
        <v>SCECO</v>
      </c>
      <c r="J4" s="152" t="str">
        <f>IFERROR(VLOOKUP(D4,DB!A:G,7,0),"")</f>
        <v>Dead</v>
      </c>
      <c r="K4" s="152" t="s">
        <v>39098</v>
      </c>
      <c r="L4" s="152" t="str">
        <f>IFERROR(VLOOKUP(D4,DB!A:I,9,0),"")</f>
        <v>Latis</v>
      </c>
    </row>
    <row r="5" spans="1:13" ht="15">
      <c r="A5" s="152"/>
      <c r="B5" s="152"/>
      <c r="C5" s="152"/>
      <c r="D5" s="152"/>
      <c r="E5" s="152"/>
      <c r="F5" s="153"/>
      <c r="G5" s="154">
        <f ca="1">IFERROR(NOW()-F5,"")</f>
        <v>45957.262557638889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45957.262557638889</v>
      </c>
      <c r="H6" s="153"/>
      <c r="I6" s="152" t="str">
        <f>IFERROR(VLOOKUP(D6,DB!A:F,6,0),"")</f>
        <v/>
      </c>
      <c r="J6" s="152" t="str">
        <f>IFERROR(VLOOKUP(D6,DB!A:G,7,0),"")</f>
        <v/>
      </c>
      <c r="K6" s="152"/>
      <c r="L6" s="152" t="str">
        <f>IFERROR(VLOOKUP(D6,DB!A:I,9,0),"")</f>
        <v/>
      </c>
    </row>
    <row r="7" spans="1:13" ht="15">
      <c r="A7" s="152"/>
      <c r="B7" s="152" t="str">
        <f>IFERROR(VLOOKUP(D7,DB!A:K,11,0),"")</f>
        <v/>
      </c>
      <c r="C7" s="152"/>
      <c r="D7" s="170"/>
      <c r="E7" s="152"/>
      <c r="F7" s="153"/>
      <c r="G7" s="154">
        <f ca="1">IFERROR(NOW()-F7,"")</f>
        <v>45957.262557638889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45957.262557638889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45957.262557638889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45957.262557638889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45957.262557638889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45957.262557638889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45957.262557638889</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45957.262557638889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45957.262557638889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45957.262557638889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45957.262557638889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45957.262557638889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45957.262557638889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45957.262557638889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45957.262557638889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45957.262557638889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45957.262557638889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45957.262557638889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45957.262557638889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45957.262557638889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45957.262557638889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45957.262557638889</v>
      </c>
      <c r="H28" s="153"/>
      <c r="I28" s="152" t="str">
        <f>IFERROR(VLOOKUP(D28,DB!A:F,6,0),"")</f>
        <v/>
      </c>
      <c r="J28" s="152" t="str">
        <f>IFERROR(VLOOKUP(D28,DB!A:G,7,0),"")</f>
        <v/>
      </c>
      <c r="K28" s="152"/>
      <c r="L28" s="152" t="str">
        <f>IFERROR(VLOOKUP(D28,DB!A:I,9,0),"")</f>
        <v/>
      </c>
    </row>
    <row r="29" spans="1:12" ht="15.75">
      <c r="A29" s="152"/>
      <c r="B29" s="152" t="str">
        <f>IFERROR(VLOOKUP(D29,DB!A:K,11,0),"")</f>
        <v/>
      </c>
      <c r="C29" s="152"/>
      <c r="D29" s="169"/>
      <c r="E29" s="152"/>
      <c r="F29" s="153"/>
      <c r="G29" s="154">
        <f ca="1">IFERROR(NOW()-F29,"")</f>
        <v>45957.262557638889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45957.262557638889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45957.262557638889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45957.262557638889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45957.262557638889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45957.262557638889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45957.262557638889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45957.262557638889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45957.262557638889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45957.262557638889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45957.262557638889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45957.262557638889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45957.262557638889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45957.262557638889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45957.262557638889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45957.262557638889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45957.262557638889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45957.262557638889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45957.262557638889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45957.262557638889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45957.262557638889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45957.262557638889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45957.262557638889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45957.262557638889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45957.262557638889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45957.262557638889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45957.262557638889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45957.262557638889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45957.262557638889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45957.262557638889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45957.262557638889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45957.262557638889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45957.262557638889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45957.262557638889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45957.262557638889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45957.262557638889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45957.262557638889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45957.262557638889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45957.262557638889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45957.262557638889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45957.262557638889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45957.262557638889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45957.262557638889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45957.262557638889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45957.262557638889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45957.262557638889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45957.262557638889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45957.262557638889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45957.262557638889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45957.262557638889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45957.262557638889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45957.262557638889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45957.262557638889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45957.262557638889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45957.262557638889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45957.262557638889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45957.262557638889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45957.262557638889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45957.262557638889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45957.262557638889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45957.262557638889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45957.262557638889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45957.262557638889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45957.262557638889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45957.262557638889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45957.262557638889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45957.262557638889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45957.262557638889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45957.262557638889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45957.262557638889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45957.262557638889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45957.262557638889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45957.262557638889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45957.262557638889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45957.262557638889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45957.262557638889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45957.262557638889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45957.262557638889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45957.262557638889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45957.262557638889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45957.262557638889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45957.262557638889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45957.262557638889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45957.262557638889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45957.262557638889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45957.262557638889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45957.262557638889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45957.262557638889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45957.262557638889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45957.262557638889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45957.262557638889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45957.262557638889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45957.262557638889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45957.262557638889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45957.262557638889</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45957.262557638889</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45957.262557638889</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45957.262557638889</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45957.262557638889</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45957.262557638889</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45957.262557638889</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45957.262557638889</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45957.262557638889</v>
      </c>
      <c r="H131" s="153"/>
      <c r="I131" s="152" t="str">
        <f>IFERROR(VLOOKUP(D131,DB!A:F,6,0),"")</f>
        <v/>
      </c>
      <c r="J131" s="152" t="str">
        <f>IFERROR(VLOOKUP(D131,DB!A:G,7,0),"")</f>
        <v/>
      </c>
      <c r="K131" s="152"/>
      <c r="L131" s="152" t="str">
        <f>IFERROR(VLOOKUP(D131,DB!A:I,9,0),"")</f>
        <v/>
      </c>
    </row>
    <row r="132" spans="1:12" ht="15">
      <c r="A132" s="158"/>
      <c r="B132" s="158" t="str">
        <f>IFERROR(VLOOKUP(D132,DB!A:K,11,0),"")</f>
        <v/>
      </c>
      <c r="C132" s="158"/>
      <c r="D132" s="158"/>
      <c r="E132" s="158"/>
      <c r="F132" s="159"/>
      <c r="G132" s="160">
        <f ca="1">IFERROR(NOW()-F132,"")</f>
        <v>45957.262557638889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45957.262557638889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45957.262557638889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45957.262557638889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45957.262557638889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45957.262557638889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45957.262557638889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45957.262557638889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45957.262557638889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45957.262557638889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45957.262557638889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45957.262557638889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45957.262557638889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45957.262557638889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45957.262557638889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45957.262557638889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45957.262557638889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45957.262557638889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45957.262557638889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45957.262557638889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45957.262557638889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45957.262557638889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45957.262557638889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45957.262557638889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45957.262557638889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45957.262557638889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45957.262557638889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45957.262557638889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45957.262557638889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45957.262557638889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45957.262557638889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45957.262557638889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45957.262557638889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45957.262557638889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45957.262557638889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45957.262557638889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45957.262557638889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45957.262557638889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45957.262557638889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45957.262557638889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45957.262557638889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45957.262557638889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45957.262557638889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45957.262557638889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45957.262557638889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45957.262557638889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45957.262557638889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45957.262557638889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45957.262557638889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45957.262557638889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45957.262557638889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45957.262557638889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45957.262557638889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45957.262557638889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45957.262557638889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45957.262557638889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45957.262557638889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45957.262557638889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45957.262557638889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45957.262557638889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45957.262557638889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45957.262557638889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45957.262557638889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45957.262557638889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45957.262557638889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45957.262557638889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45957.262557638889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45957.262557638889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45957.262557638889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45957.262557638889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45957.262557638889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45957.262557638889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45957.262557638889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45957.262557638889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45957.262557638889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45957.262557638889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45957.262557638889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45957.262557638889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45957.262557638889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45957.262557638889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45957.262557638889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45957.262557638889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45957.262557638889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45957.262557638889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45957.262557638889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45957.262557638889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45957.262557638889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45957.262557638889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45957.262557638889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45957.262557638889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45957.262557638889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45957.262557638889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45957.262557638889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45957.262557638889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45957.262557638889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45957.262557638889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45957.262557638889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45957.262557638889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45957.262557638889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45957.262557638889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45957.262557638889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45957.262557638889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45957.262557638889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45957.262557638889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45957.262557638889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45957.262557638889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45957.262557638889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45957.262557638889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45957.262557638889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45957.262557638889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45957.262557638889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45957.262557638889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45957.262557638889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45957.262557638889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45957.262557638889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45957.262557638889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45957.262557638889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45957.262557638889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45957.262557638889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45957.262557638889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45957.262557638889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45957.262557638889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45957.262557638889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45957.262557638889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45957.262557638889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45957.262557638889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45957.262557638889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45957.262557638889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45957.262557638889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45957.262557638889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45957.262557638889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45957.262557638889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45957.262557638889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45957.262557638889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45957.262557638889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45957.262557638889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45957.262557638889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45957.262557638889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45957.262557638889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45957.262557638889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45957.262557638889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45957.262557638889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45957.262557638889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45957.262557638889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45957.262557638889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45957.262557638889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45957.262557638889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45957.262557638889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45957.262557638889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45957.262557638889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45957.262557638889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45957.262557638889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45957.262557638889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45957.262557638889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45957.262557638889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45957.262557638889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45957.262557638889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45957.262557638889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45957.262557638889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45957.262557638889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45957.262557638889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45957.262557638889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45957.262557638889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45957.262557638889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45957.262557638889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45957.262557638889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45957.262557638889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45957.262557638889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45957.262557638889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45957.262557638889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45957.262557638889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45957.262557638889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45957.262557638889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45957.262557638889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45957.262557638889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45957.262557638889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45957.262557638889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45957.262557638889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45957.262557638889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45957.262557638889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45957.262557638889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45957.262557638889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45957.262557638889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45957.262557638889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45957.262557638889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45957.262557638889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45957.262557638889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45957.262557638889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45957.262557638889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45957.262557638889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45957.262557638889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45957.262557638889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45957.262557638889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45957.262557638889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45957.262557638889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45957.262557638889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45957.262557638889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45957.262557638889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45957.262557638889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45957.262557638889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45957.262557638889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45957.262557638889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45957.262557638889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45957.262557638889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45957.262557638889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45957.262557638889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45957.262557638889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45957.262557638889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45957.262557638889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45957.262557638889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45957.262557638889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45957.262557638889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45957.262557638889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45957.262557638889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45957.262557638889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45957.262557638889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45957.262557638889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45957.262557638889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45957.262557638889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45957.262557638889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45957.262557638889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45957.262557638889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45957.262557638889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45957.262557638889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45957.262557638889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45957.262557638889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45957.262557638889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45957.262557638889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45957.262557638889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45957.262557638889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45957.262557638889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45957.262557638889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45957.262557638889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45957.262557638889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45957.262557638889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45957.262557638889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45957.262557638889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45957.262557638889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45957.262557638889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45957.262557638889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45957.262557638889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45957.262557638889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45957.262557638889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45957.262557638889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45957.262557638889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45957.262557638889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45957.262557638889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45957.262557638889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45957.262557638889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45957.262557638889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45957.262557638889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45957.262557638889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45957.262557638889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45957.262557638889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45957.262557638889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45957.262557638889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45957.262557638889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45957.262557638889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45957.262557638889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45957.262557638889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45957.262557638889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45957.262557638889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45957.262557638889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45957.262557638889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45957.262557638889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45957.262557638889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45957.262557638889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45957.262557638889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45957.262557638889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45957.262557638889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45957.262557638889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45957.262557638889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45957.262557638889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45957.262557638889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45957.262557638889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45957.262557638889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45957.262557638889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45957.262557638889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45957.262557638889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45957.262557638889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45957.262557638889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45957.262557638889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45957.262557638889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45957.262557638889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45957.262557638889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45957.262557638889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45957.262557638889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45957.262557638889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45957.262557638889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45957.262557638889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45957.262557638889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45957.262557638889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45957.262557638889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45957.262557638889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45957.262557638889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45957.262557638889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45957.262557638889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45957.262557638889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45957.262557638889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45957.262557638889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45957.262557638889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45957.262557638889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45957.262557638889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45957.262557638889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45957.262557638889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45957.262557638889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45957.262557638889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45957.262557638889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45957.262557638889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45957.262557638889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45957.262557638889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45957.262557638889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45957.262557638889</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45957.262557638889</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45957.262557638889</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45957.262557638889</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45957.262557638889</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45957.262557638889</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45957.262557638889</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45957.262557638889</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45957.262557638889</v>
      </c>
      <c r="H452" s="159"/>
      <c r="I452" s="158" t="str">
        <f>IFERROR(VLOOKUP(D452,DB!A:F,6,0),"")</f>
        <v/>
      </c>
      <c r="J452" s="158" t="str">
        <f>IFERROR(VLOOKUP(D452,DB!A:G,7,0),"")</f>
        <v/>
      </c>
      <c r="K452" s="158"/>
      <c r="L452" s="158" t="str">
        <f>IFERROR(VLOOKUP(D452,DB!A:I,9,0),"")</f>
        <v/>
      </c>
    </row>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62" ht="15"/>
    <row r="563" ht="15"/>
    <row r="565" ht="15"/>
    <row r="566" ht="15"/>
    <row r="567" ht="15"/>
    <row r="568" ht="15"/>
    <row r="570" ht="15"/>
    <row r="571" ht="15"/>
    <row r="578" ht="15"/>
    <row r="579" ht="15"/>
    <row r="580" ht="15"/>
    <row r="581" ht="15"/>
    <row r="582" ht="15"/>
    <row r="583" ht="15"/>
    <row r="586" ht="15"/>
    <row r="587" ht="15"/>
    <row r="588" ht="15"/>
    <row r="589" ht="15"/>
    <row r="590" ht="15"/>
    <row r="591" ht="15"/>
    <row r="592" ht="15"/>
    <row r="593" ht="15"/>
    <row r="594" ht="15"/>
    <row r="595" ht="15"/>
    <row r="596" ht="15"/>
    <row r="597"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3" ht="15"/>
    <row r="654" ht="15"/>
    <row r="691" ht="15"/>
    <row r="692" ht="15"/>
    <row r="693" ht="15"/>
    <row r="694" ht="15"/>
    <row r="695" ht="15"/>
    <row r="696" ht="15"/>
    <row r="697" ht="15"/>
    <row r="698" ht="15"/>
    <row r="699" ht="15"/>
    <row r="700"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1" ht="15"/>
    <row r="782" ht="15"/>
    <row r="783" ht="15"/>
    <row r="785" ht="15"/>
    <row r="786"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9" ht="15"/>
    <row r="820" ht="15"/>
    <row r="990" ht="15"/>
    <row r="991" ht="15"/>
    <row r="992" ht="15"/>
    <row r="993" ht="15"/>
    <row r="994" ht="15"/>
    <row r="995" ht="15"/>
    <row r="1001" ht="15"/>
    <row r="1002" ht="15"/>
    <row r="1003" ht="15"/>
    <row r="1004" ht="15"/>
    <row r="1005" ht="15"/>
    <row r="1006" ht="15"/>
    <row r="1007"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8" ht="15"/>
    <row r="1059" ht="15"/>
    <row r="1065" ht="15"/>
    <row r="1066" ht="15"/>
    <row r="1068" ht="15"/>
    <row r="1069" ht="15"/>
    <row r="1070" ht="15"/>
    <row r="1071" ht="15"/>
    <row r="1072" ht="15"/>
    <row r="1073" ht="15"/>
    <row r="1074" ht="15"/>
    <row r="1076" ht="15"/>
    <row r="1077" ht="15"/>
    <row r="1078"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7" ht="15"/>
    <row r="1148" ht="15"/>
    <row r="1149" ht="15"/>
    <row r="1150" ht="15"/>
    <row r="1151" ht="15"/>
    <row r="1152" ht="15"/>
    <row r="1153" ht="15"/>
    <row r="1154" ht="15"/>
    <row r="1155" ht="15"/>
    <row r="1156" ht="15"/>
    <row r="1157" ht="15"/>
    <row r="1158" ht="15"/>
    <row r="1159" ht="15"/>
    <row r="1160" ht="15"/>
    <row r="1162" ht="15"/>
    <row r="1163" ht="15"/>
    <row r="1164" ht="15"/>
    <row r="1165" ht="15"/>
    <row r="1166" ht="15"/>
    <row r="1167" ht="15"/>
    <row r="1168" ht="15"/>
    <row r="1169" ht="15"/>
    <row r="1170" ht="15"/>
    <row r="1171" ht="15"/>
    <row r="1172" ht="15"/>
    <row r="1173" ht="15"/>
    <row r="1176" ht="15"/>
    <row r="1177" ht="15"/>
    <row r="1178" ht="15"/>
    <row r="1179" ht="15"/>
    <row r="1180" ht="15"/>
    <row r="1181" ht="15"/>
    <row r="1182" ht="15"/>
    <row r="1184" ht="15"/>
    <row r="1185" ht="15"/>
    <row r="1186" ht="15"/>
    <row r="1187" ht="15"/>
    <row r="1188" ht="15"/>
    <row r="1189" ht="15"/>
    <row r="1190" ht="15"/>
    <row r="1191" ht="15"/>
    <row r="1192" ht="15"/>
    <row r="1193" ht="15"/>
    <row r="1194" ht="15"/>
    <row r="1196" ht="15"/>
    <row r="1197" ht="15"/>
    <row r="1198" ht="15"/>
    <row r="1199" ht="15"/>
    <row r="1200" ht="15"/>
    <row r="1201" ht="15"/>
    <row r="1202" ht="15"/>
    <row r="1203" ht="15"/>
    <row r="1204" ht="15"/>
    <row r="1205" ht="15"/>
    <row r="1213" ht="15"/>
    <row r="1214" ht="15"/>
    <row r="1217" ht="15"/>
    <row r="1218" ht="15"/>
    <row r="1219" ht="15"/>
    <row r="1220" ht="15"/>
    <row r="1221" ht="15"/>
    <row r="1222" ht="15"/>
    <row r="1223" ht="15"/>
    <row r="1224" ht="15"/>
    <row r="1227" ht="15"/>
    <row r="1228" ht="15"/>
    <row r="1229" ht="15"/>
    <row r="1230" ht="15"/>
    <row r="1231" ht="15"/>
    <row r="1232" ht="15"/>
    <row r="1233" ht="15"/>
    <row r="1234" ht="15"/>
    <row r="1235" ht="15"/>
    <row r="1236" ht="15"/>
    <row r="1237" ht="15"/>
    <row r="1238" ht="15"/>
    <row r="1240" ht="15"/>
    <row r="1241" ht="15"/>
    <row r="1242" ht="15"/>
    <row r="1245" ht="15"/>
    <row r="1247" ht="15"/>
    <row r="1249" ht="15"/>
    <row r="1252" ht="15"/>
    <row r="1253" ht="15"/>
    <row r="1254" ht="15"/>
    <row r="1256" ht="15"/>
    <row r="1258" ht="15"/>
    <row r="1259" ht="15"/>
    <row r="1260" ht="15"/>
    <row r="1261" ht="15"/>
    <row r="1262" ht="15"/>
    <row r="1264" ht="15"/>
    <row r="1265" ht="15"/>
    <row r="1266" ht="15"/>
    <row r="1267" ht="15"/>
    <row r="1269" ht="15"/>
    <row r="1271" ht="15"/>
    <row r="1272" ht="15"/>
    <row r="1274" ht="15"/>
    <row r="1275" ht="15"/>
    <row r="1276" ht="15"/>
    <row r="1277" ht="15"/>
    <row r="1279" ht="15"/>
    <row r="1281" ht="15"/>
    <row r="1282" ht="15"/>
    <row r="1283" ht="15"/>
    <row r="1284" ht="15"/>
    <row r="1286" ht="15"/>
    <row r="1287" ht="15"/>
    <row r="1288" ht="15"/>
    <row r="1289" ht="15"/>
    <row r="1290" ht="15"/>
    <row r="1291" ht="15"/>
    <row r="1292" ht="15"/>
    <row r="1295" ht="15"/>
    <row r="1297" ht="15"/>
    <row r="1299" ht="15"/>
    <row r="1300" ht="15"/>
    <row r="1301" ht="15"/>
    <row r="1302" ht="15"/>
    <row r="1303" ht="15"/>
    <row r="1307" ht="15"/>
  </sheetData>
  <dataValidations count="2">
    <dataValidation allowBlank="1" showInputMessage="1" showErrorMessage="1" sqref="E1" xr:uid="{920C6338-E771-4DAE-8C89-92A9093EA4DE}"/>
    <dataValidation type="list" allowBlank="1" showInputMessage="1" showErrorMessage="1" sqref="E2:E45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8"/>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45957.262557638889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45957.262557638889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45957.262557638889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45957.262557638889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45957.262557638889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45957.262557638889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45957.262557638889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45957.262557638889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45957.262557638889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45957.262557638889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45957.262557638889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45957.262557638889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45957.262557638889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45957.262557638889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45957.262557638889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45957.262557638889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45957.262557638889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45957.262557638889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45957.262557638889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45957.262557638889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45957.262557638889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45957.262557638889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45957.262557638889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45957.262557638889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45957.262557638889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45957.262557638889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45957.262557638889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45957.262557638889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45957.262557638889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45957.262557638889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45957.262557638889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45957.262557638889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45957.262557638889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45957.262557638889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45957.262557638889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45957.262557638889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45957.262557638889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45957.262557638889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45957.262557638889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45957.262557638889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45957.262557638889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45957.262557638889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45957.262557638889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45957.262557638889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45957.262557638889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45957.262557638889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45957.262557638889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45957.262557638889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45957.262557638889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45957.262557638889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45957.262557638889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45957.262557638889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45957.262557638889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45957.262557638889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45957.262557638889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45957.262557638889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45957.262557638889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45957.262557638889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45957.262557638889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45957.262557638889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45957.262557638889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45957.262557638889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45957.262557638889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45957.262557638889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45957.262557638889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45957.262557638889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45957.262557638889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45957.262557638889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45957.262557638889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45957.262557638889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45957.262557638889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45957.262557638889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45957.262557638889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45957.262557638889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45957.262557638889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45957.262557638889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45957.262557638889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45957.262557638889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45957.262557638889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45957.262557638889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45957.262557638889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45957.262557638889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45957.262557638889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45957.262557638889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45957.262557638889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45957.262557638889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45957.262557638889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45957.262557638889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45957.262557638889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45957.262557638889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45957.262557638889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45957.262557638889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45957.262557638889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45957.262557638889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45957.262557638889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45957.262557638889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45957.262557638889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45957.262557638889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45957.262557638889</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45957.262557638889</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45957.262557638889</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45957.262557638889</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45957.262557638889</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45957.262557638889</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45957.262557638889</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45957.262557638889</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45957.262557638889</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45957.262557638889</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45957.262557638889</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45957.262557638889</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45957.262557638889</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45957.262557638889</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45957.262557638889</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45957.262557638889</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45957.262557638889</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45957.262557638889</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45957.262557638889</v>
      </c>
      <c r="H118" s="107"/>
      <c r="I118" s="103" t="str">
        <f>IFERROR(VLOOKUP(D118,DB!A:F,6,0),"")</f>
        <v/>
      </c>
      <c r="J118" s="102" t="str">
        <f>IFERROR(VLOOKUP(D118,DB!A:G,7,0),"")</f>
        <v/>
      </c>
      <c r="K118" s="108"/>
      <c r="L118" s="109" t="str">
        <f>IFERROR(VLOOKUP(D118,DB!A:I,9,0),"")</f>
        <v/>
      </c>
    </row>
  </sheetData>
  <dataValidations count="2">
    <dataValidation allowBlank="1" showInputMessage="1" showErrorMessage="1" sqref="E1" xr:uid="{380493DB-286A-4683-AF55-C78F04945A49}"/>
    <dataValidation type="list" allowBlank="1" showInputMessage="1" showErrorMessage="1" sqref="E2:E11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2025-10-27T03:19:10Z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